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skdoc\documents\顧客別\福井新聞折りこみセンター\05_案件\チラシの森\保守\20260630\リネーム\"/>
    </mc:Choice>
  </mc:AlternateContent>
  <xr:revisionPtr revIDLastSave="0" documentId="13_ncr:1_{8BD31D7C-BF95-4E5F-8074-B0B48691938C}" xr6:coauthVersionLast="47" xr6:coauthVersionMax="47" xr10:uidLastSave="{00000000-0000-0000-0000-000000000000}"/>
  <bookViews>
    <workbookView xWindow="29595" yWindow="-450" windowWidth="20430" windowHeight="15585" xr2:uid="{00000000-000D-0000-FFFF-FFFF00000000}"/>
  </bookViews>
  <sheets>
    <sheet name="R８.６月現在部数表" sheetId="1" r:id="rId1"/>
    <sheet name="料金表" sheetId="2" r:id="rId2"/>
  </sheets>
  <definedNames>
    <definedName name="_xlnm.Print_Area" localSheetId="0">'R８.６月現在部数表'!$A$14:$DN$74</definedName>
    <definedName name="サイズリスト">料金表!$A$2:$A$12</definedName>
    <definedName name="料金表">料金表!$A$2:$B$12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cp2Wa8RrBbQwUZknO3NRqaV9STY467k/lkmhhFD8yNk="/>
    </ext>
  </extLst>
</workbook>
</file>

<file path=xl/calcChain.xml><?xml version="1.0" encoding="utf-8"?>
<calcChain xmlns="http://schemas.openxmlformats.org/spreadsheetml/2006/main">
  <c r="CM64" i="1" l="1"/>
  <c r="CM61" i="1"/>
  <c r="L61" i="1"/>
  <c r="J61" i="1"/>
  <c r="CY60" i="1"/>
  <c r="N60" i="1"/>
  <c r="L60" i="1"/>
  <c r="K60" i="1"/>
  <c r="I60" i="1"/>
  <c r="CM60" i="1" s="1"/>
  <c r="CM63" i="1" s="1"/>
  <c r="AZ58" i="1"/>
  <c r="AX58" i="1"/>
  <c r="AW58" i="1"/>
  <c r="AX59" i="1" s="1"/>
  <c r="AU58" i="1"/>
  <c r="AV59" i="1" s="1"/>
  <c r="DF53" i="1"/>
  <c r="CZ53" i="1"/>
  <c r="CH53" i="1"/>
  <c r="AE52" i="1"/>
  <c r="AB52" i="1"/>
  <c r="CP51" i="1"/>
  <c r="CM53" i="1" s="1"/>
  <c r="BT51" i="1"/>
  <c r="BQ51" i="1"/>
  <c r="BP51" i="1"/>
  <c r="BQ52" i="1" s="1"/>
  <c r="BN51" i="1"/>
  <c r="BO52" i="1" s="1"/>
  <c r="AG51" i="1"/>
  <c r="AE51" i="1"/>
  <c r="AC51" i="1"/>
  <c r="AA51" i="1"/>
  <c r="DH50" i="1"/>
  <c r="AG43" i="1"/>
  <c r="AE43" i="1"/>
  <c r="AC43" i="1"/>
  <c r="AE44" i="1" s="1"/>
  <c r="AA43" i="1"/>
  <c r="AB44" i="1" s="1"/>
  <c r="DF41" i="1"/>
  <c r="CZ41" i="1"/>
  <c r="AT14" i="1"/>
  <c r="CY61" i="1" l="1"/>
  <c r="CY63" i="1" s="1"/>
  <c r="CM65" i="1" l="1"/>
  <c r="AC17" i="1"/>
  <c r="CM67" i="1" l="1"/>
  <c r="CM70" i="1" s="1"/>
</calcChain>
</file>

<file path=xl/sharedStrings.xml><?xml version="1.0" encoding="utf-8"?>
<sst xmlns="http://schemas.openxmlformats.org/spreadsheetml/2006/main" count="278" uniqueCount="224">
  <si>
    <t>・背景色が</t>
  </si>
  <si>
    <t>のセルに入力してください。</t>
  </si>
  <si>
    <t>・「折込日」欄は、日付書式が設定されています。「2021/4/1」と入力すると、「4月1日(木)」と表示されます。</t>
  </si>
  <si>
    <t>・「サイズ」欄は、リストからお選びください。</t>
  </si>
  <si>
    <t>・「納品先」欄は、本社、各支社名の下にある　　をクリックしてください。</t>
  </si>
  <si>
    <t>・お申込み者様のメールアドレスをこちらに入力してください。</t>
  </si>
  <si>
    <t>メールアドレス入力欄</t>
  </si>
  <si>
    <r>
      <rPr>
        <sz val="14"/>
        <color theme="1"/>
        <rFont val="MS PGothic"/>
        <family val="3"/>
        <charset val="128"/>
      </rPr>
      <t>・</t>
    </r>
    <r>
      <rPr>
        <b/>
        <sz val="14"/>
        <color rgb="FFFF0000"/>
        <rFont val="ＭＳ Ｐゴシック"/>
        <family val="3"/>
        <charset val="128"/>
      </rPr>
      <t xml:space="preserve">お申し込みはＦＡＸ </t>
    </r>
    <r>
      <rPr>
        <sz val="14"/>
        <color theme="1"/>
        <rFont val="ＭＳ Ｐゴシック"/>
        <family val="3"/>
        <charset val="128"/>
      </rPr>
      <t>でお願いいたします。</t>
    </r>
  </si>
  <si>
    <t>・最小折込部数は２５部単位とさせていただきます。</t>
  </si>
  <si>
    <r>
      <rPr>
        <sz val="14"/>
        <color theme="1"/>
        <rFont val="MS PGothic"/>
        <family val="3"/>
        <charset val="128"/>
      </rPr>
      <t>・印刷範囲等が設定されていますので、</t>
    </r>
    <r>
      <rPr>
        <b/>
        <sz val="14"/>
        <color rgb="FFFF0000"/>
        <rFont val="ＭＳ Ｐゴシック"/>
        <family val="3"/>
        <charset val="128"/>
      </rPr>
      <t>このまま印刷できます。</t>
    </r>
  </si>
  <si>
    <t>広告主</t>
  </si>
  <si>
    <t>様</t>
  </si>
  <si>
    <t>メール</t>
  </si>
  <si>
    <t>折込広告総合部数表</t>
  </si>
  <si>
    <t>折込日</t>
  </si>
  <si>
    <t>サイズ</t>
  </si>
  <si>
    <t>枚</t>
  </si>
  <si>
    <t>Fax</t>
  </si>
  <si>
    <t>㈱福井新聞社</t>
  </si>
  <si>
    <t>福井新聞折りこみセンター</t>
  </si>
  <si>
    <t>料金　　</t>
  </si>
  <si>
    <t>納品先</t>
  </si>
  <si>
    <t>福井</t>
  </si>
  <si>
    <t>武生</t>
  </si>
  <si>
    <t>敦賀</t>
  </si>
  <si>
    <t>小浜</t>
  </si>
  <si>
    <t>搬　　入</t>
  </si>
  <si>
    <t>福 　　井</t>
  </si>
  <si>
    <t>福井市文京1丁目18-35</t>
  </si>
  <si>
    <t>☎ 0776-25-1881</t>
  </si>
  <si>
    <t>FAX 21-5580</t>
  </si>
  <si>
    <t>請求先</t>
  </si>
  <si>
    <t>支所</t>
  </si>
  <si>
    <t xml:space="preserve"> 支所</t>
  </si>
  <si>
    <t>印刷会社</t>
  </si>
  <si>
    <t>武生支所</t>
  </si>
  <si>
    <t>越前市葛岡町12-7-1</t>
  </si>
  <si>
    <t>☎ 0778-22-0707</t>
  </si>
  <si>
    <t>FAX 22-0746</t>
  </si>
  <si>
    <t>申込者</t>
  </si>
  <si>
    <t>☎</t>
  </si>
  <si>
    <t>敦賀支所</t>
  </si>
  <si>
    <t>敦賀市昭和町2-21-15</t>
  </si>
  <si>
    <t>☎ 0770-23-4678</t>
  </si>
  <si>
    <t>FAX 22-2720</t>
  </si>
  <si>
    <t>氏名</t>
  </si>
  <si>
    <t>・合配店取扱媒体:　朝日・Ａ　 読売・Ｙ　 毎日・Ｍ　 産経・Ｓ　 日経・Ｎ</t>
  </si>
  <si>
    <t>小浜支所</t>
  </si>
  <si>
    <t>小浜市後瀬町6-22</t>
  </si>
  <si>
    <t>☎ 0770-52-6860</t>
  </si>
  <si>
    <t>FAX 52-6870</t>
  </si>
  <si>
    <t>受付日</t>
  </si>
  <si>
    <t>入荷日</t>
  </si>
  <si>
    <t>受付者</t>
  </si>
  <si>
    <t>入力者</t>
  </si>
  <si>
    <t>確認者</t>
  </si>
  <si>
    <t>　Webサイト「チラシの森」</t>
  </si>
  <si>
    <t>・当社が取り扱う販売店のみ表示</t>
  </si>
  <si>
    <t>・端数は２５部単位での受付になります。</t>
  </si>
  <si>
    <t>　お問い合わせは各折りこみセンターへ</t>
  </si>
  <si>
    <t>福 井 新 聞 販 売 店・合 配 店 取 り 扱 い 明 細</t>
  </si>
  <si>
    <t>中 央 紙 取 り 扱 い 明 細</t>
  </si>
  <si>
    <t>福井市</t>
  </si>
  <si>
    <t>鯖江市</t>
  </si>
  <si>
    <t>コード</t>
  </si>
  <si>
    <t>販売店名</t>
  </si>
  <si>
    <t>福井新聞部数</t>
  </si>
  <si>
    <t>配布数</t>
  </si>
  <si>
    <t>中央紙部数</t>
  </si>
  <si>
    <t>中央紙　部数</t>
  </si>
  <si>
    <t>部数</t>
  </si>
  <si>
    <t>販売セ文京AMSN</t>
  </si>
  <si>
    <t>三国AMN</t>
  </si>
  <si>
    <t>鯖江AMN</t>
  </si>
  <si>
    <t>敦賀　AMN</t>
  </si>
  <si>
    <t>朝日東</t>
  </si>
  <si>
    <t>鯖江</t>
  </si>
  <si>
    <t>読売</t>
  </si>
  <si>
    <t>宝永AMN　</t>
  </si>
  <si>
    <t>三国北AMN</t>
  </si>
  <si>
    <t>鯖江東AMN</t>
  </si>
  <si>
    <t>敦賀東AMN</t>
  </si>
  <si>
    <t>販売セ東AMSN</t>
  </si>
  <si>
    <r>
      <rPr>
        <sz val="12"/>
        <color rgb="FF000000"/>
        <rFont val="MS PMincho"/>
      </rPr>
      <t>販売センターあわら店　　 福井新聞 5,100枚　県外紙</t>
    </r>
    <r>
      <rPr>
        <sz val="12"/>
        <color rgb="FF000000"/>
        <rFont val="Arial"/>
        <family val="2"/>
      </rPr>
      <t xml:space="preserve"> 450枚</t>
    </r>
  </si>
  <si>
    <t>鯖江北AMN</t>
  </si>
  <si>
    <t>敦賀西　AN</t>
  </si>
  <si>
    <t>毎日東</t>
  </si>
  <si>
    <t>成和AMSN　</t>
  </si>
  <si>
    <t>(旧あわら)AMN</t>
  </si>
  <si>
    <t>神明AMN</t>
  </si>
  <si>
    <t>敦賀南AMN</t>
  </si>
  <si>
    <t>日　経　東</t>
  </si>
  <si>
    <t>城東AMSN</t>
  </si>
  <si>
    <t>（旧金津）AN</t>
  </si>
  <si>
    <t>水落AMN</t>
  </si>
  <si>
    <t>敦賀中央AMN</t>
  </si>
  <si>
    <t>越前市</t>
  </si>
  <si>
    <t>福井駅東N</t>
  </si>
  <si>
    <t>（旧金津南）M</t>
  </si>
  <si>
    <t>鯖江西AMN</t>
  </si>
  <si>
    <t>美浜YMN</t>
  </si>
  <si>
    <t>※福井駅東の中央紙（日経N）は旧福井中央エリア</t>
  </si>
  <si>
    <t>販売セ丸岡　M</t>
  </si>
  <si>
    <t>鯖江南AMN</t>
  </si>
  <si>
    <t>毎日</t>
  </si>
  <si>
    <t>　のみ配布となります。</t>
  </si>
  <si>
    <t>坂井AMN</t>
  </si>
  <si>
    <t>販売セ越前朝日AMN</t>
  </si>
  <si>
    <t>美山AYMSN</t>
  </si>
  <si>
    <t>春江AMN</t>
  </si>
  <si>
    <t>三方AYMN</t>
  </si>
  <si>
    <t>永平寺町</t>
  </si>
  <si>
    <t>市波AYMSN</t>
  </si>
  <si>
    <t>織田AYMN</t>
  </si>
  <si>
    <t>販売セ若狭　　　　(若狭上中）AYMN</t>
  </si>
  <si>
    <t>朝日松岡</t>
  </si>
  <si>
    <t>合計</t>
  </si>
  <si>
    <t>幾久</t>
  </si>
  <si>
    <t>販売セ浜越前</t>
  </si>
  <si>
    <t>敦賀市</t>
  </si>
  <si>
    <t>春日</t>
  </si>
  <si>
    <t>福井新聞計</t>
  </si>
  <si>
    <t>坂井市・あわら市</t>
  </si>
  <si>
    <t>敦賀読売</t>
  </si>
  <si>
    <t>販売セ板垣東郷AYMSN</t>
  </si>
  <si>
    <t>坂井地区計</t>
  </si>
  <si>
    <t>武生中央AN</t>
  </si>
  <si>
    <t>小浜北</t>
  </si>
  <si>
    <t>三国読売</t>
  </si>
  <si>
    <t>敦賀日経</t>
  </si>
  <si>
    <t>江端AMN</t>
  </si>
  <si>
    <t>武生西AN</t>
  </si>
  <si>
    <t>販売セ若狭　　　　　　(若狭販売)</t>
  </si>
  <si>
    <t>金津読売</t>
  </si>
  <si>
    <t>麻生津AYMSN</t>
  </si>
  <si>
    <t>勝山AMN</t>
  </si>
  <si>
    <t>武生東AN</t>
  </si>
  <si>
    <t>小浜西</t>
  </si>
  <si>
    <t>春江読売</t>
  </si>
  <si>
    <t>みのりAMN</t>
  </si>
  <si>
    <t>大野北M</t>
  </si>
  <si>
    <t>販売センター越前たけふ店 福井新聞 8,050枚 県外紙 475枚</t>
  </si>
  <si>
    <t>丸岡読売</t>
  </si>
  <si>
    <t>小浜市</t>
  </si>
  <si>
    <t>販売セ橋南(支)　AMN</t>
  </si>
  <si>
    <t>販売セ大野中央M</t>
  </si>
  <si>
    <t>（旧武生北）AN</t>
  </si>
  <si>
    <t>大飯町AMN</t>
  </si>
  <si>
    <t>小浜読売</t>
  </si>
  <si>
    <t>加茂河原AMN</t>
  </si>
  <si>
    <t>(旧国高)AN</t>
  </si>
  <si>
    <t>若狭和田AYMN</t>
  </si>
  <si>
    <t>高浜町</t>
  </si>
  <si>
    <t>やしろAYMSN</t>
  </si>
  <si>
    <t>(旧王子保)AMN</t>
  </si>
  <si>
    <t>高浜YM</t>
  </si>
  <si>
    <t>大野市</t>
  </si>
  <si>
    <t>高浜中央紙</t>
  </si>
  <si>
    <t>やしろ南AMN</t>
  </si>
  <si>
    <t>今立AMN</t>
  </si>
  <si>
    <t>大野中央紙</t>
  </si>
  <si>
    <t>朝日</t>
  </si>
  <si>
    <t>日経</t>
  </si>
  <si>
    <t>清水ASN</t>
  </si>
  <si>
    <t>奥越地区計</t>
  </si>
  <si>
    <t>上池田AYMN</t>
  </si>
  <si>
    <t>嶺南地区計</t>
  </si>
  <si>
    <t>日新AMN</t>
  </si>
  <si>
    <t>折込料金一覧</t>
  </si>
  <si>
    <t>【敦賀市（朝日新聞）　1,050部　内訳】</t>
  </si>
  <si>
    <t>光陽AMN</t>
  </si>
  <si>
    <t>チラシサイズ</t>
  </si>
  <si>
    <t>折込料金（税抜）</t>
  </si>
  <si>
    <t>配送仕分け管理料</t>
  </si>
  <si>
    <t>中央紙部数の内</t>
  </si>
  <si>
    <t>つくし野AMN</t>
  </si>
  <si>
    <t>B4迄（A4・B5他）</t>
  </si>
  <si>
    <t>3.30円</t>
  </si>
  <si>
    <t>南条AMN</t>
  </si>
  <si>
    <t>※締切時間午後12時以降のキャンセルは原則できません。</t>
  </si>
  <si>
    <t>九頭竜森田AMSN</t>
  </si>
  <si>
    <t>B3・A3（二つ折）</t>
  </si>
  <si>
    <t>6.20円</t>
  </si>
  <si>
    <t>全サイズ</t>
  </si>
  <si>
    <t>今庄北AMN</t>
  </si>
  <si>
    <t>敦賀東</t>
  </si>
  <si>
    <t>川西AYMSN</t>
  </si>
  <si>
    <t>B2（四つ折）</t>
  </si>
  <si>
    <t>12.00円</t>
  </si>
  <si>
    <t>0.2円</t>
  </si>
  <si>
    <t>今庄AMN</t>
  </si>
  <si>
    <t>敦賀西</t>
  </si>
  <si>
    <t>松岡MN</t>
  </si>
  <si>
    <t>厚手もの（四六版110㎏）</t>
  </si>
  <si>
    <t>4.50円</t>
  </si>
  <si>
    <t>（税抜）</t>
  </si>
  <si>
    <t>敦賀南</t>
  </si>
  <si>
    <t>永平寺AYMN</t>
  </si>
  <si>
    <t>変形もの・シール付き</t>
  </si>
  <si>
    <t>5.00円</t>
  </si>
  <si>
    <t>南越地区計</t>
  </si>
  <si>
    <t>敦賀中央</t>
  </si>
  <si>
    <t>福井新聞合計</t>
  </si>
  <si>
    <t>福井地区計</t>
  </si>
  <si>
    <t>・地区は市町村別に、分かれているわけではありません。詳細は、エリアマップでご確認下さい。</t>
  </si>
  <si>
    <t>中央紙合計</t>
  </si>
  <si>
    <t>備考欄：</t>
  </si>
  <si>
    <t>総　合　計</t>
  </si>
  <si>
    <t>折込料金</t>
  </si>
  <si>
    <t>円</t>
  </si>
  <si>
    <t>消費税(10%)</t>
  </si>
  <si>
    <t>(令和８年６月現在)</t>
  </si>
  <si>
    <t>単価(円)</t>
  </si>
  <si>
    <t>　　　A4</t>
  </si>
  <si>
    <t>　　　B4</t>
  </si>
  <si>
    <t>　　　B5</t>
  </si>
  <si>
    <t>　B3(A3)2つ折</t>
  </si>
  <si>
    <t>　長B3 2つ折</t>
  </si>
  <si>
    <t>　B2(A2)4つ折</t>
  </si>
  <si>
    <t>　B1(A1)8つ折</t>
  </si>
  <si>
    <t>厚手もの(四六版110kg以上)</t>
  </si>
  <si>
    <t>変形もの･ｼｰﾙ付き(選挙用証紙付きﾋﾞﾗ等)</t>
  </si>
  <si>
    <t>連合企画ものB4まで　</t>
  </si>
  <si>
    <t>連合企画ものB3（2つ折）まで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</si>
</sst>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m&quot;月&quot;d&quot;日&quot;\(aaa\)"/>
    <numFmt numFmtId="177" formatCode="m/d"/>
    <numFmt numFmtId="178" formatCode="0_ "/>
    <numFmt numFmtId="179" formatCode="#,##0_ "/>
    <numFmt numFmtId="180" formatCode="#,##0_);[Red]\(#,##0\)"/>
    <numFmt numFmtId="181" formatCode="#,##0_);\(#,##0\)"/>
    <numFmt numFmtId="182" formatCode="0_);[Red]\(0\)"/>
    <numFmt numFmtId="183" formatCode="0.0"/>
    <numFmt numFmtId="184" formatCode="#,##0.0"/>
  </numFmts>
  <fonts count="84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name val="MS PGothic"/>
      <family val="3"/>
      <charset val="128"/>
    </font>
    <font>
      <u/>
      <sz val="11"/>
      <color rgb="FF0000FF"/>
      <name val="MS PGothic"/>
      <family val="3"/>
      <charset val="128"/>
    </font>
    <font>
      <sz val="11"/>
      <color theme="1"/>
      <name val="HGP創英ﾌﾟﾚｾﾞﾝｽEB"/>
      <family val="1"/>
      <charset val="128"/>
    </font>
    <font>
      <sz val="14"/>
      <color theme="1"/>
      <name val="HGP創英ﾌﾟﾚｾﾞﾝｽEB"/>
      <family val="1"/>
      <charset val="128"/>
    </font>
    <font>
      <b/>
      <sz val="14"/>
      <color rgb="FF0000FF"/>
      <name val="HGP明朝B"/>
      <family val="1"/>
      <charset val="128"/>
    </font>
    <font>
      <b/>
      <sz val="16"/>
      <color theme="1"/>
      <name val="HGP明朝B"/>
      <family val="1"/>
      <charset val="128"/>
    </font>
    <font>
      <b/>
      <sz val="14"/>
      <color theme="1"/>
      <name val="HGP創英ﾌﾟﾚｾﾞﾝｽEB"/>
      <family val="1"/>
      <charset val="128"/>
    </font>
    <font>
      <b/>
      <sz val="16"/>
      <color theme="1"/>
      <name val="HGP創英ﾌﾟﾚｾﾞﾝｽEB"/>
      <family val="1"/>
      <charset val="128"/>
    </font>
    <font>
      <b/>
      <sz val="26"/>
      <color theme="1"/>
      <name val="HGP創英ﾌﾟﾚｾﾞﾝｽEB"/>
      <family val="1"/>
      <charset val="128"/>
    </font>
    <font>
      <b/>
      <sz val="36"/>
      <color theme="1"/>
      <name val="HGP創英ﾌﾟﾚｾﾞﾝｽEB"/>
      <family val="1"/>
      <charset val="128"/>
    </font>
    <font>
      <sz val="16"/>
      <color rgb="FF000000"/>
      <name val="HGP創英ﾌﾟﾚｾﾞﾝｽEB"/>
      <family val="1"/>
      <charset val="128"/>
    </font>
    <font>
      <b/>
      <sz val="9"/>
      <color rgb="FF000000"/>
      <name val="HGP創英ﾌﾟﾚｾﾞﾝｽEB"/>
      <family val="1"/>
      <charset val="128"/>
    </font>
    <font>
      <sz val="20"/>
      <color theme="4"/>
      <name val="HGP創英ﾌﾟﾚｾﾞﾝｽEB"/>
      <family val="1"/>
      <charset val="128"/>
    </font>
    <font>
      <b/>
      <sz val="22"/>
      <color theme="1"/>
      <name val="HGP創英ﾌﾟﾚｾﾞﾝｽEB"/>
      <family val="1"/>
      <charset val="128"/>
    </font>
    <font>
      <b/>
      <sz val="20"/>
      <color theme="1"/>
      <name val="HGP創英ﾌﾟﾚｾﾞﾝｽEB"/>
      <family val="1"/>
      <charset val="128"/>
    </font>
    <font>
      <sz val="10"/>
      <color theme="1"/>
      <name val="HGP創英ﾌﾟﾚｾﾞﾝｽEB"/>
      <family val="1"/>
      <charset val="128"/>
    </font>
    <font>
      <b/>
      <sz val="12"/>
      <color theme="1"/>
      <name val="HGP創英ﾌﾟﾚｾﾞﾝｽEB"/>
      <family val="1"/>
      <charset val="128"/>
    </font>
    <font>
      <sz val="12"/>
      <color theme="1"/>
      <name val="HGP創英ﾌﾟﾚｾﾞﾝｽEB"/>
      <family val="1"/>
      <charset val="128"/>
    </font>
    <font>
      <sz val="16"/>
      <color theme="1"/>
      <name val="HGP創英ﾌﾟﾚｾﾞﾝｽEB"/>
      <family val="1"/>
      <charset val="128"/>
    </font>
    <font>
      <sz val="10"/>
      <color theme="1"/>
      <name val="MS PMincho"/>
    </font>
    <font>
      <sz val="11"/>
      <color theme="1"/>
      <name val="MS PMincho"/>
    </font>
    <font>
      <sz val="12"/>
      <color theme="1"/>
      <name val="MS PMincho"/>
    </font>
    <font>
      <b/>
      <sz val="14"/>
      <color theme="1"/>
      <name val="MS PMincho"/>
    </font>
    <font>
      <sz val="14"/>
      <color rgb="FF0000FF"/>
      <name val="HGP創英ﾌﾟﾚｾﾞﾝｽEB"/>
      <family val="1"/>
      <charset val="128"/>
    </font>
    <font>
      <b/>
      <sz val="10"/>
      <color theme="1"/>
      <name val="HGP創英ﾌﾟﾚｾﾞﾝｽEB"/>
      <family val="1"/>
      <charset val="128"/>
    </font>
    <font>
      <b/>
      <sz val="11"/>
      <color theme="1"/>
      <name val="HGP創英ﾌﾟﾚｾﾞﾝｽEB"/>
      <family val="1"/>
      <charset val="128"/>
    </font>
    <font>
      <b/>
      <sz val="9"/>
      <color theme="1"/>
      <name val="HGP創英ﾌﾟﾚｾﾞﾝｽEB"/>
      <family val="1"/>
      <charset val="128"/>
    </font>
    <font>
      <sz val="18"/>
      <color theme="1"/>
      <name val="HGP創英ﾌﾟﾚｾﾞﾝｽEB"/>
      <family val="1"/>
      <charset val="128"/>
    </font>
    <font>
      <b/>
      <sz val="11"/>
      <color rgb="FF000000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6"/>
      <color theme="1"/>
      <name val="MS PMincho"/>
    </font>
    <font>
      <b/>
      <sz val="10"/>
      <color rgb="FFFFFFFF"/>
      <name val="MS PMincho"/>
    </font>
    <font>
      <b/>
      <sz val="9"/>
      <color theme="1"/>
      <name val="MS PMincho"/>
    </font>
    <font>
      <b/>
      <sz val="10"/>
      <color theme="1"/>
      <name val="MS PMincho"/>
    </font>
    <font>
      <b/>
      <sz val="8"/>
      <color theme="1"/>
      <name val="MS PMincho"/>
    </font>
    <font>
      <sz val="6"/>
      <color rgb="FF000000"/>
      <name val="MS PGothic"/>
      <family val="3"/>
      <charset val="128"/>
    </font>
    <font>
      <sz val="11"/>
      <color rgb="FF000000"/>
      <name val="MS PMincho"/>
    </font>
    <font>
      <sz val="10"/>
      <color rgb="FF000000"/>
      <name val="MS PMincho"/>
    </font>
    <font>
      <sz val="9"/>
      <color theme="1"/>
      <name val="MS PMincho"/>
    </font>
    <font>
      <b/>
      <sz val="14"/>
      <color rgb="FF000000"/>
      <name val="MS PMincho"/>
    </font>
    <font>
      <sz val="11"/>
      <color rgb="FF000080"/>
      <name val="HGPｺﾞｼｯｸM"/>
      <family val="3"/>
      <charset val="128"/>
    </font>
    <font>
      <sz val="12"/>
      <color rgb="FF000000"/>
      <name val="MS PMincho"/>
    </font>
    <font>
      <sz val="10"/>
      <color rgb="FF000000"/>
      <name val="HGP明朝B"/>
      <family val="1"/>
      <charset val="128"/>
    </font>
    <font>
      <sz val="11"/>
      <color rgb="FFFF0000"/>
      <name val="MS PGothic"/>
      <family val="3"/>
      <charset val="128"/>
    </font>
    <font>
      <b/>
      <sz val="11"/>
      <color rgb="FF000080"/>
      <name val="MS PMincho"/>
    </font>
    <font>
      <sz val="9"/>
      <color rgb="FF000000"/>
      <name val="MS PMincho"/>
    </font>
    <font>
      <b/>
      <sz val="10"/>
      <color rgb="FF000000"/>
      <name val="MS PMincho"/>
    </font>
    <font>
      <b/>
      <sz val="12"/>
      <color rgb="FF000000"/>
      <name val="MS PMincho"/>
    </font>
    <font>
      <sz val="10"/>
      <color rgb="FF008000"/>
      <name val="HGPｺﾞｼｯｸM"/>
      <family val="3"/>
      <charset val="128"/>
    </font>
    <font>
      <b/>
      <sz val="11"/>
      <color theme="1"/>
      <name val="MS PMincho"/>
    </font>
    <font>
      <b/>
      <sz val="11"/>
      <color rgb="FF000080"/>
      <name val="HGPｺﾞｼｯｸM"/>
      <family val="3"/>
      <charset val="128"/>
    </font>
    <font>
      <sz val="8"/>
      <color theme="1"/>
      <name val="MS PMincho"/>
    </font>
    <font>
      <b/>
      <sz val="6"/>
      <color theme="1"/>
      <name val="MS PMincho"/>
    </font>
    <font>
      <sz val="11"/>
      <color rgb="FF000000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8"/>
      <color rgb="FF000000"/>
      <name val="MS PMincho"/>
    </font>
    <font>
      <sz val="11"/>
      <color theme="1"/>
      <name val="HGPｺﾞｼｯｸM"/>
      <family val="3"/>
      <charset val="128"/>
    </font>
    <font>
      <sz val="11"/>
      <color rgb="FFFF0000"/>
      <name val="HGP明朝B"/>
      <family val="1"/>
      <charset val="128"/>
    </font>
    <font>
      <b/>
      <sz val="11"/>
      <color rgb="FF000000"/>
      <name val="MS PMincho"/>
    </font>
    <font>
      <b/>
      <sz val="12"/>
      <color theme="1"/>
      <name val="MS PMincho"/>
    </font>
    <font>
      <b/>
      <sz val="13"/>
      <color rgb="FF000000"/>
      <name val="MS PMincho"/>
    </font>
    <font>
      <b/>
      <sz val="13"/>
      <color theme="1"/>
      <name val="MS PMincho"/>
    </font>
    <font>
      <sz val="10"/>
      <color theme="1"/>
      <name val="MS PGothic"/>
      <family val="3"/>
      <charset val="128"/>
    </font>
    <font>
      <sz val="14"/>
      <color rgb="FF000000"/>
      <name val="MS PMincho"/>
    </font>
    <font>
      <b/>
      <sz val="11"/>
      <color rgb="FF000080"/>
      <name val="HGP明朝B"/>
      <family val="1"/>
      <charset val="128"/>
    </font>
    <font>
      <sz val="9"/>
      <color rgb="FFFF0000"/>
      <name val="HGPｺﾞｼｯｸM"/>
      <family val="3"/>
      <charset val="128"/>
    </font>
    <font>
      <b/>
      <sz val="18"/>
      <color theme="1"/>
      <name val="MS PMincho"/>
    </font>
    <font>
      <b/>
      <sz val="18"/>
      <color rgb="FF000000"/>
      <name val="MS PMincho"/>
    </font>
    <font>
      <b/>
      <sz val="18"/>
      <color rgb="FF000000"/>
      <name val="HGPｺﾞｼｯｸM"/>
      <family val="3"/>
      <charset val="128"/>
    </font>
    <font>
      <sz val="11"/>
      <color rgb="FF0000FF"/>
      <name val="HGP創英ﾌﾟﾚｾﾞﾝｽEB"/>
      <family val="1"/>
      <charset val="128"/>
    </font>
    <font>
      <b/>
      <sz val="20"/>
      <color rgb="FF000000"/>
      <name val="HGPｺﾞｼｯｸM"/>
      <family val="3"/>
      <charset val="128"/>
    </font>
    <font>
      <b/>
      <sz val="14"/>
      <color rgb="FF000000"/>
      <name val="HGSｺﾞｼｯｸE"/>
      <family val="3"/>
      <charset val="128"/>
    </font>
    <font>
      <b/>
      <sz val="14"/>
      <color theme="1"/>
      <name val="MS PGothic"/>
      <family val="3"/>
      <charset val="128"/>
    </font>
    <font>
      <sz val="9"/>
      <color rgb="FFFF0000"/>
      <name val="HGP創英ﾌﾟﾚｾﾞﾝｽEB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rgb="FF000000"/>
      <name val="Arial"/>
      <family val="2"/>
    </font>
    <font>
      <sz val="6"/>
      <name val="MS P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808080"/>
        <bgColor rgb="FF808080"/>
      </patternFill>
    </fill>
    <fill>
      <patternFill patternType="solid">
        <fgColor rgb="FFF2F2F2"/>
        <bgColor rgb="FFF2F2F2"/>
      </patternFill>
    </fill>
    <fill>
      <patternFill patternType="solid">
        <fgColor rgb="FFD6DCE4"/>
        <bgColor rgb="FFD6DCE4"/>
      </patternFill>
    </fill>
  </fills>
  <borders count="15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tted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dotted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dotted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uble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tted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tted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dotted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vertical="center"/>
    </xf>
    <xf numFmtId="0" fontId="1" fillId="0" borderId="5" xfId="0" applyFont="1" applyBorder="1"/>
    <xf numFmtId="0" fontId="3" fillId="0" borderId="0" xfId="0" applyFont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7" fillId="0" borderId="56" xfId="0" applyFont="1" applyBorder="1" applyAlignment="1">
      <alignment horizontal="center" vertical="center" wrapText="1"/>
    </xf>
    <xf numFmtId="0" fontId="37" fillId="0" borderId="68" xfId="0" applyFont="1" applyBorder="1" applyAlignment="1">
      <alignment horizontal="center" vertical="center"/>
    </xf>
    <xf numFmtId="0" fontId="32" fillId="0" borderId="49" xfId="0" applyFont="1" applyBorder="1" applyAlignment="1">
      <alignment vertical="center" wrapText="1"/>
    </xf>
    <xf numFmtId="3" fontId="43" fillId="2" borderId="68" xfId="0" applyNumberFormat="1" applyFont="1" applyFill="1" applyBorder="1" applyAlignment="1">
      <alignment horizontal="center" vertical="center"/>
    </xf>
    <xf numFmtId="3" fontId="43" fillId="2" borderId="80" xfId="0" applyNumberFormat="1" applyFont="1" applyFill="1" applyBorder="1" applyAlignment="1">
      <alignment horizontal="center" vertical="center"/>
    </xf>
    <xf numFmtId="3" fontId="43" fillId="2" borderId="82" xfId="0" applyNumberFormat="1" applyFont="1" applyFill="1" applyBorder="1" applyAlignment="1">
      <alignment horizontal="center" vertical="center"/>
    </xf>
    <xf numFmtId="3" fontId="43" fillId="2" borderId="83" xfId="0" applyNumberFormat="1" applyFont="1" applyFill="1" applyBorder="1" applyAlignment="1">
      <alignment horizontal="center" vertical="center"/>
    </xf>
    <xf numFmtId="0" fontId="47" fillId="0" borderId="0" xfId="0" applyFont="1"/>
    <xf numFmtId="0" fontId="41" fillId="0" borderId="72" xfId="0" applyFont="1" applyBorder="1" applyAlignment="1">
      <alignment horizontal="center" vertical="center"/>
    </xf>
    <xf numFmtId="3" fontId="40" fillId="0" borderId="49" xfId="0" applyNumberFormat="1" applyFont="1" applyBorder="1" applyAlignment="1">
      <alignment horizontal="right" vertical="center"/>
    </xf>
    <xf numFmtId="3" fontId="40" fillId="0" borderId="74" xfId="0" applyNumberFormat="1" applyFont="1" applyBorder="1" applyAlignment="1">
      <alignment horizontal="right" vertical="center"/>
    </xf>
    <xf numFmtId="3" fontId="43" fillId="2" borderId="113" xfId="0" applyNumberFormat="1" applyFont="1" applyFill="1" applyBorder="1" applyAlignment="1">
      <alignment horizontal="center" vertical="center"/>
    </xf>
    <xf numFmtId="0" fontId="1" fillId="0" borderId="18" xfId="0" applyFont="1" applyBorder="1"/>
    <xf numFmtId="3" fontId="43" fillId="2" borderId="117" xfId="0" applyNumberFormat="1" applyFont="1" applyFill="1" applyBorder="1" applyAlignment="1">
      <alignment horizontal="center" vertical="center"/>
    </xf>
    <xf numFmtId="180" fontId="44" fillId="0" borderId="81" xfId="0" applyNumberFormat="1" applyFont="1" applyBorder="1" applyAlignment="1">
      <alignment vertical="center"/>
    </xf>
    <xf numFmtId="3" fontId="58" fillId="0" borderId="0" xfId="0" applyNumberFormat="1" applyFont="1" applyAlignment="1">
      <alignment vertical="center"/>
    </xf>
    <xf numFmtId="3" fontId="43" fillId="2" borderId="126" xfId="0" applyNumberFormat="1" applyFont="1" applyFill="1" applyBorder="1" applyAlignment="1">
      <alignment horizontal="center" vertical="center"/>
    </xf>
    <xf numFmtId="3" fontId="43" fillId="2" borderId="135" xfId="0" applyNumberFormat="1" applyFont="1" applyFill="1" applyBorder="1" applyAlignment="1">
      <alignment horizontal="center" vertical="center"/>
    </xf>
    <xf numFmtId="3" fontId="51" fillId="0" borderId="10" xfId="0" applyNumberFormat="1" applyFont="1" applyBorder="1" applyAlignment="1">
      <alignment vertical="center"/>
    </xf>
    <xf numFmtId="3" fontId="61" fillId="0" borderId="23" xfId="0" applyNumberFormat="1" applyFont="1" applyBorder="1" applyAlignment="1">
      <alignment vertical="center"/>
    </xf>
    <xf numFmtId="3" fontId="61" fillId="0" borderId="0" xfId="0" applyNumberFormat="1" applyFont="1" applyAlignment="1">
      <alignment vertical="center"/>
    </xf>
    <xf numFmtId="0" fontId="40" fillId="0" borderId="130" xfId="0" applyFont="1" applyBorder="1" applyAlignment="1">
      <alignment vertical="center"/>
    </xf>
    <xf numFmtId="3" fontId="43" fillId="2" borderId="141" xfId="0" applyNumberFormat="1" applyFont="1" applyFill="1" applyBorder="1" applyAlignment="1">
      <alignment horizontal="center" vertical="center"/>
    </xf>
    <xf numFmtId="0" fontId="49" fillId="0" borderId="142" xfId="0" applyFont="1" applyBorder="1" applyAlignment="1">
      <alignment vertical="center"/>
    </xf>
    <xf numFmtId="0" fontId="41" fillId="0" borderId="123" xfId="0" applyFont="1" applyBorder="1" applyAlignment="1">
      <alignment horizontal="center" vertical="center"/>
    </xf>
    <xf numFmtId="3" fontId="61" fillId="0" borderId="81" xfId="0" applyNumberFormat="1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27" xfId="0" applyFont="1" applyBorder="1" applyAlignment="1">
      <alignment vertical="center"/>
    </xf>
    <xf numFmtId="0" fontId="40" fillId="0" borderId="18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41" fillId="0" borderId="18" xfId="0" applyFont="1" applyBorder="1" applyAlignment="1">
      <alignment vertical="center"/>
    </xf>
    <xf numFmtId="0" fontId="45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66" fillId="0" borderId="0" xfId="0" applyFont="1"/>
    <xf numFmtId="0" fontId="46" fillId="0" borderId="0" xfId="0" applyFont="1" applyAlignment="1">
      <alignment vertical="center"/>
    </xf>
    <xf numFmtId="3" fontId="51" fillId="0" borderId="149" xfId="0" applyNumberFormat="1" applyFont="1" applyBorder="1" applyAlignment="1">
      <alignment horizontal="right" vertical="center"/>
    </xf>
    <xf numFmtId="3" fontId="67" fillId="0" borderId="0" xfId="0" applyNumberFormat="1" applyFont="1" applyAlignment="1">
      <alignment vertical="center"/>
    </xf>
    <xf numFmtId="0" fontId="1" fillId="0" borderId="0" xfId="0" applyFont="1" applyAlignment="1">
      <alignment vertical="top"/>
    </xf>
    <xf numFmtId="0" fontId="69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3" fontId="62" fillId="0" borderId="105" xfId="0" applyNumberFormat="1" applyFont="1" applyBorder="1" applyAlignment="1">
      <alignment vertical="center"/>
    </xf>
    <xf numFmtId="0" fontId="43" fillId="0" borderId="0" xfId="0" applyFont="1"/>
    <xf numFmtId="0" fontId="62" fillId="0" borderId="18" xfId="0" applyFont="1" applyBorder="1" applyAlignment="1">
      <alignment vertical="center"/>
    </xf>
    <xf numFmtId="0" fontId="40" fillId="0" borderId="13" xfId="0" applyFont="1" applyBorder="1" applyAlignment="1">
      <alignment vertical="center"/>
    </xf>
    <xf numFmtId="3" fontId="71" fillId="0" borderId="61" xfId="0" applyNumberFormat="1" applyFont="1" applyBorder="1" applyAlignment="1">
      <alignment vertical="center" wrapText="1"/>
    </xf>
    <xf numFmtId="182" fontId="67" fillId="0" borderId="69" xfId="0" applyNumberFormat="1" applyFont="1" applyBorder="1" applyAlignment="1">
      <alignment horizontal="center" vertical="center"/>
    </xf>
    <xf numFmtId="38" fontId="72" fillId="0" borderId="0" xfId="0" applyNumberFormat="1" applyFont="1" applyAlignment="1">
      <alignment vertical="center" wrapText="1"/>
    </xf>
    <xf numFmtId="0" fontId="73" fillId="0" borderId="0" xfId="0" applyFont="1" applyAlignment="1">
      <alignment vertical="center"/>
    </xf>
    <xf numFmtId="38" fontId="72" fillId="0" borderId="10" xfId="0" applyNumberFormat="1" applyFont="1" applyBorder="1" applyAlignment="1">
      <alignment vertical="center" wrapText="1"/>
    </xf>
    <xf numFmtId="0" fontId="73" fillId="0" borderId="40" xfId="0" applyFont="1" applyBorder="1" applyAlignment="1">
      <alignment vertical="center"/>
    </xf>
    <xf numFmtId="0" fontId="67" fillId="0" borderId="0" xfId="0" applyFont="1" applyAlignment="1">
      <alignment vertical="center"/>
    </xf>
    <xf numFmtId="38" fontId="75" fillId="0" borderId="0" xfId="0" applyNumberFormat="1" applyFont="1" applyAlignment="1">
      <alignment vertical="center" wrapText="1"/>
    </xf>
    <xf numFmtId="181" fontId="67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78" fillId="6" borderId="157" xfId="0" applyFont="1" applyFill="1" applyBorder="1" applyAlignment="1">
      <alignment horizontal="center" vertical="center"/>
    </xf>
    <xf numFmtId="183" fontId="78" fillId="6" borderId="157" xfId="0" applyNumberFormat="1" applyFont="1" applyFill="1" applyBorder="1" applyAlignment="1">
      <alignment horizontal="center" vertical="center"/>
    </xf>
    <xf numFmtId="0" fontId="78" fillId="0" borderId="157" xfId="0" applyFont="1" applyBorder="1" applyAlignment="1">
      <alignment vertical="center"/>
    </xf>
    <xf numFmtId="184" fontId="78" fillId="0" borderId="157" xfId="0" applyNumberFormat="1" applyFont="1" applyBorder="1" applyAlignment="1">
      <alignment vertical="center"/>
    </xf>
    <xf numFmtId="0" fontId="79" fillId="0" borderId="157" xfId="0" applyFont="1" applyBorder="1" applyAlignment="1">
      <alignment vertical="center"/>
    </xf>
    <xf numFmtId="180" fontId="44" fillId="2" borderId="133" xfId="0" applyNumberFormat="1" applyFont="1" applyFill="1" applyBorder="1" applyAlignment="1">
      <alignment vertical="center"/>
    </xf>
    <xf numFmtId="0" fontId="4" fillId="0" borderId="130" xfId="0" applyFont="1" applyBorder="1"/>
    <xf numFmtId="0" fontId="4" fillId="0" borderId="136" xfId="0" applyFont="1" applyBorder="1"/>
    <xf numFmtId="0" fontId="50" fillId="0" borderId="39" xfId="0" applyFont="1" applyBorder="1" applyAlignment="1">
      <alignment horizontal="center" vertical="center" wrapText="1"/>
    </xf>
    <xf numFmtId="0" fontId="4" fillId="0" borderId="40" xfId="0" applyFont="1" applyBorder="1"/>
    <xf numFmtId="0" fontId="4" fillId="0" borderId="137" xfId="0" applyFont="1" applyBorder="1"/>
    <xf numFmtId="3" fontId="50" fillId="0" borderId="138" xfId="0" applyNumberFormat="1" applyFont="1" applyBorder="1" applyAlignment="1">
      <alignment horizontal="center" vertical="center"/>
    </xf>
    <xf numFmtId="3" fontId="50" fillId="0" borderId="45" xfId="0" applyNumberFormat="1" applyFont="1" applyBorder="1" applyAlignment="1">
      <alignment horizontal="center" vertical="center"/>
    </xf>
    <xf numFmtId="181" fontId="52" fillId="0" borderId="138" xfId="0" applyNumberFormat="1" applyFont="1" applyBorder="1" applyAlignment="1">
      <alignment horizontal="right" vertical="center"/>
    </xf>
    <xf numFmtId="0" fontId="4" fillId="0" borderId="41" xfId="0" applyFont="1" applyBorder="1"/>
    <xf numFmtId="0" fontId="41" fillId="0" borderId="75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1" fillId="0" borderId="6" xfId="0" applyFont="1" applyBorder="1" applyAlignment="1">
      <alignment horizontal="center" vertical="center"/>
    </xf>
    <xf numFmtId="3" fontId="24" fillId="0" borderId="79" xfId="0" applyNumberFormat="1" applyFont="1" applyBorder="1" applyAlignment="1">
      <alignment vertical="center"/>
    </xf>
    <xf numFmtId="0" fontId="4" fillId="0" borderId="76" xfId="0" applyFont="1" applyBorder="1"/>
    <xf numFmtId="3" fontId="24" fillId="0" borderId="7" xfId="0" applyNumberFormat="1" applyFont="1" applyBorder="1" applyAlignment="1">
      <alignment vertical="center"/>
    </xf>
    <xf numFmtId="3" fontId="43" fillId="2" borderId="79" xfId="0" applyNumberFormat="1" applyFont="1" applyFill="1" applyBorder="1" applyAlignment="1">
      <alignment horizontal="center" vertical="center"/>
    </xf>
    <xf numFmtId="3" fontId="40" fillId="0" borderId="7" xfId="0" applyNumberFormat="1" applyFont="1" applyBorder="1" applyAlignment="1">
      <alignment vertical="center"/>
    </xf>
    <xf numFmtId="3" fontId="44" fillId="2" borderId="79" xfId="0" applyNumberFormat="1" applyFont="1" applyFill="1" applyBorder="1" applyAlignment="1">
      <alignment horizontal="right" vertical="center"/>
    </xf>
    <xf numFmtId="0" fontId="4" fillId="0" borderId="81" xfId="0" applyFont="1" applyBorder="1"/>
    <xf numFmtId="180" fontId="23" fillId="0" borderId="6" xfId="0" applyNumberFormat="1" applyFont="1" applyBorder="1" applyAlignment="1">
      <alignment horizontal="center" vertical="center"/>
    </xf>
    <xf numFmtId="3" fontId="24" fillId="0" borderId="6" xfId="0" applyNumberFormat="1" applyFont="1" applyBorder="1" applyAlignment="1">
      <alignment vertical="center"/>
    </xf>
    <xf numFmtId="180" fontId="44" fillId="2" borderId="79" xfId="0" applyNumberFormat="1" applyFont="1" applyFill="1" applyBorder="1" applyAlignment="1">
      <alignment vertical="center"/>
    </xf>
    <xf numFmtId="0" fontId="23" fillId="0" borderId="6" xfId="0" applyFont="1" applyBorder="1" applyAlignment="1">
      <alignment horizontal="center" vertical="center"/>
    </xf>
    <xf numFmtId="3" fontId="24" fillId="0" borderId="6" xfId="0" applyNumberFormat="1" applyFont="1" applyBorder="1" applyAlignment="1">
      <alignment horizontal="right" vertical="center"/>
    </xf>
    <xf numFmtId="179" fontId="44" fillId="2" borderId="79" xfId="0" applyNumberFormat="1" applyFont="1" applyFill="1" applyBorder="1" applyAlignment="1">
      <alignment horizontal="right" vertical="center"/>
    </xf>
    <xf numFmtId="0" fontId="55" fillId="0" borderId="60" xfId="0" applyFont="1" applyBorder="1" applyAlignment="1">
      <alignment horizontal="center" vertical="center"/>
    </xf>
    <xf numFmtId="0" fontId="4" fillId="0" borderId="61" xfId="0" applyFont="1" applyBorder="1"/>
    <xf numFmtId="0" fontId="4" fillId="0" borderId="62" xfId="0" applyFont="1" applyBorder="1"/>
    <xf numFmtId="0" fontId="35" fillId="4" borderId="63" xfId="0" applyFont="1" applyFill="1" applyBorder="1" applyAlignment="1">
      <alignment horizontal="center" vertical="center"/>
    </xf>
    <xf numFmtId="0" fontId="4" fillId="0" borderId="64" xfId="0" applyFont="1" applyBorder="1"/>
    <xf numFmtId="3" fontId="24" fillId="0" borderId="1" xfId="0" applyNumberFormat="1" applyFont="1" applyBorder="1" applyAlignment="1">
      <alignment vertical="center"/>
    </xf>
    <xf numFmtId="0" fontId="4" fillId="0" borderId="26" xfId="0" applyFont="1" applyBorder="1"/>
    <xf numFmtId="0" fontId="56" fillId="0" borderId="66" xfId="0" applyFont="1" applyBorder="1" applyAlignment="1">
      <alignment horizontal="center" vertical="center" wrapText="1"/>
    </xf>
    <xf numFmtId="0" fontId="37" fillId="0" borderId="66" xfId="0" applyFont="1" applyBorder="1" applyAlignment="1">
      <alignment horizontal="center" vertical="center" wrapText="1"/>
    </xf>
    <xf numFmtId="0" fontId="56" fillId="5" borderId="37" xfId="0" applyFont="1" applyFill="1" applyBorder="1" applyAlignment="1">
      <alignment horizontal="center" vertical="center"/>
    </xf>
    <xf numFmtId="0" fontId="4" fillId="0" borderId="35" xfId="0" applyFont="1" applyBorder="1"/>
    <xf numFmtId="0" fontId="37" fillId="5" borderId="66" xfId="0" applyFont="1" applyFill="1" applyBorder="1" applyAlignment="1">
      <alignment horizontal="center" vertical="center"/>
    </xf>
    <xf numFmtId="0" fontId="4" fillId="0" borderId="69" xfId="0" applyFont="1" applyBorder="1"/>
    <xf numFmtId="0" fontId="4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/>
    </xf>
    <xf numFmtId="181" fontId="44" fillId="0" borderId="79" xfId="0" applyNumberFormat="1" applyFont="1" applyBorder="1" applyAlignment="1">
      <alignment vertical="center"/>
    </xf>
    <xf numFmtId="0" fontId="49" fillId="0" borderId="6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right" vertical="center"/>
    </xf>
    <xf numFmtId="0" fontId="50" fillId="0" borderId="48" xfId="0" applyFont="1" applyBorder="1" applyAlignment="1">
      <alignment horizontal="center" vertical="center"/>
    </xf>
    <xf numFmtId="0" fontId="4" fillId="0" borderId="49" xfId="0" applyFont="1" applyBorder="1"/>
    <xf numFmtId="3" fontId="53" fillId="0" borderId="71" xfId="0" applyNumberFormat="1" applyFont="1" applyBorder="1" applyAlignment="1">
      <alignment horizontal="right" vertical="center"/>
    </xf>
    <xf numFmtId="0" fontId="4" fillId="0" borderId="74" xfId="0" applyFont="1" applyBorder="1"/>
    <xf numFmtId="3" fontId="54" fillId="0" borderId="49" xfId="0" applyNumberFormat="1" applyFont="1" applyBorder="1" applyAlignment="1">
      <alignment horizontal="right" vertical="center"/>
    </xf>
    <xf numFmtId="0" fontId="4" fillId="0" borderId="50" xfId="0" applyFont="1" applyBorder="1"/>
    <xf numFmtId="0" fontId="41" fillId="0" borderId="7" xfId="0" applyFont="1" applyBorder="1" applyAlignment="1">
      <alignment horizontal="center" vertical="center"/>
    </xf>
    <xf numFmtId="3" fontId="40" fillId="0" borderId="6" xfId="0" applyNumberFormat="1" applyFont="1" applyBorder="1" applyAlignment="1">
      <alignment horizontal="right" vertical="center"/>
    </xf>
    <xf numFmtId="179" fontId="44" fillId="0" borderId="79" xfId="0" applyNumberFormat="1" applyFont="1" applyBorder="1" applyAlignment="1">
      <alignment horizontal="right" vertical="center"/>
    </xf>
    <xf numFmtId="0" fontId="50" fillId="0" borderId="109" xfId="0" applyFont="1" applyBorder="1" applyAlignment="1">
      <alignment horizontal="center" vertical="center" wrapText="1"/>
    </xf>
    <xf numFmtId="0" fontId="4" fillId="0" borderId="105" xfId="0" applyFont="1" applyBorder="1"/>
    <xf numFmtId="3" fontId="51" fillId="0" borderId="104" xfId="0" applyNumberFormat="1" applyFont="1" applyBorder="1" applyAlignment="1">
      <alignment horizontal="center" vertical="center"/>
    </xf>
    <xf numFmtId="0" fontId="4" fillId="0" borderId="110" xfId="0" applyFont="1" applyBorder="1"/>
    <xf numFmtId="3" fontId="51" fillId="0" borderId="111" xfId="0" applyNumberFormat="1" applyFont="1" applyBorder="1" applyAlignment="1">
      <alignment horizontal="right" vertical="center"/>
    </xf>
    <xf numFmtId="0" fontId="4" fillId="0" borderId="106" xfId="0" applyFont="1" applyBorder="1"/>
    <xf numFmtId="0" fontId="41" fillId="0" borderId="24" xfId="0" applyFont="1" applyBorder="1" applyAlignment="1">
      <alignment horizontal="center" vertical="center"/>
    </xf>
    <xf numFmtId="0" fontId="4" fillId="0" borderId="2" xfId="0" applyFont="1" applyBorder="1"/>
    <xf numFmtId="0" fontId="4" fillId="0" borderId="27" xfId="0" applyFont="1" applyBorder="1"/>
    <xf numFmtId="0" fontId="4" fillId="0" borderId="99" xfId="0" applyFont="1" applyBorder="1"/>
    <xf numFmtId="0" fontId="4" fillId="0" borderId="100" xfId="0" applyFont="1" applyBorder="1"/>
    <xf numFmtId="0" fontId="4" fillId="0" borderId="101" xfId="0" applyFont="1" applyBorder="1"/>
    <xf numFmtId="3" fontId="40" fillId="0" borderId="7" xfId="0" applyNumberFormat="1" applyFont="1" applyBorder="1" applyAlignment="1">
      <alignment horizontal="right" vertical="center"/>
    </xf>
    <xf numFmtId="0" fontId="33" fillId="0" borderId="39" xfId="0" applyFont="1" applyBorder="1" applyAlignment="1">
      <alignment horizontal="center" vertical="center"/>
    </xf>
    <xf numFmtId="179" fontId="32" fillId="0" borderId="104" xfId="0" applyNumberFormat="1" applyFont="1" applyBorder="1" applyAlignment="1">
      <alignment horizontal="right" vertical="center"/>
    </xf>
    <xf numFmtId="3" fontId="48" fillId="0" borderId="40" xfId="0" applyNumberFormat="1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178" fontId="44" fillId="2" borderId="6" xfId="0" applyNumberFormat="1" applyFont="1" applyFill="1" applyBorder="1" applyAlignment="1">
      <alignment horizontal="center" vertical="center"/>
    </xf>
    <xf numFmtId="3" fontId="43" fillId="2" borderId="103" xfId="0" applyNumberFormat="1" applyFont="1" applyFill="1" applyBorder="1" applyAlignment="1">
      <alignment horizontal="center" vertical="center"/>
    </xf>
    <xf numFmtId="0" fontId="4" fillId="0" borderId="108" xfId="0" applyFont="1" applyBorder="1"/>
    <xf numFmtId="0" fontId="40" fillId="0" borderId="1" xfId="0" applyFont="1" applyBorder="1" applyAlignment="1">
      <alignment vertical="center"/>
    </xf>
    <xf numFmtId="0" fontId="4" fillId="0" borderId="9" xfId="0" applyFont="1" applyBorder="1"/>
    <xf numFmtId="0" fontId="4" fillId="0" borderId="10" xfId="0" applyFont="1" applyBorder="1"/>
    <xf numFmtId="0" fontId="4" fillId="0" borderId="29" xfId="0" applyFont="1" applyBorder="1"/>
    <xf numFmtId="181" fontId="44" fillId="2" borderId="102" xfId="0" applyNumberFormat="1" applyFont="1" applyFill="1" applyBorder="1" applyAlignment="1">
      <alignment vertical="center"/>
    </xf>
    <xf numFmtId="0" fontId="4" fillId="0" borderId="107" xfId="0" applyFont="1" applyBorder="1"/>
    <xf numFmtId="0" fontId="4" fillId="0" borderId="23" xfId="0" applyFont="1" applyBorder="1"/>
    <xf numFmtId="0" fontId="41" fillId="0" borderId="48" xfId="0" applyFont="1" applyBorder="1" applyAlignment="1">
      <alignment horizontal="center" vertical="center"/>
    </xf>
    <xf numFmtId="0" fontId="41" fillId="0" borderId="71" xfId="0" applyFont="1" applyBorder="1" applyAlignment="1">
      <alignment horizontal="center" vertical="center" wrapText="1"/>
    </xf>
    <xf numFmtId="3" fontId="40" fillId="0" borderId="73" xfId="0" applyNumberFormat="1" applyFont="1" applyBorder="1" applyAlignment="1">
      <alignment horizontal="right" vertical="center"/>
    </xf>
    <xf numFmtId="179" fontId="44" fillId="2" borderId="71" xfId="0" applyNumberFormat="1" applyFont="1" applyFill="1" applyBorder="1" applyAlignment="1">
      <alignment horizontal="right" vertical="center"/>
    </xf>
    <xf numFmtId="0" fontId="41" fillId="0" borderId="18" xfId="0" applyFont="1" applyBorder="1" applyAlignment="1">
      <alignment horizontal="center" vertical="center"/>
    </xf>
    <xf numFmtId="0" fontId="0" fillId="0" borderId="0" xfId="0"/>
    <xf numFmtId="0" fontId="4" fillId="0" borderId="20" xfId="0" applyFont="1" applyBorder="1"/>
    <xf numFmtId="0" fontId="4" fillId="0" borderId="39" xfId="0" applyFont="1" applyBorder="1"/>
    <xf numFmtId="3" fontId="40" fillId="0" borderId="79" xfId="0" applyNumberFormat="1" applyFont="1" applyBorder="1" applyAlignment="1">
      <alignment horizontal="right" vertical="center"/>
    </xf>
    <xf numFmtId="182" fontId="57" fillId="2" borderId="118" xfId="0" applyNumberFormat="1" applyFont="1" applyFill="1" applyBorder="1" applyAlignment="1">
      <alignment vertical="center"/>
    </xf>
    <xf numFmtId="0" fontId="4" fillId="0" borderId="86" xfId="0" applyFont="1" applyBorder="1"/>
    <xf numFmtId="0" fontId="4" fillId="0" borderId="119" xfId="0" applyFont="1" applyBorder="1"/>
    <xf numFmtId="0" fontId="41" fillId="0" borderId="21" xfId="0" applyFont="1" applyBorder="1" applyAlignment="1">
      <alignment horizontal="center" vertical="center"/>
    </xf>
    <xf numFmtId="0" fontId="4" fillId="0" borderId="11" xfId="0" applyFont="1" applyBorder="1"/>
    <xf numFmtId="0" fontId="41" fillId="0" borderId="9" xfId="0" applyFont="1" applyBorder="1" applyAlignment="1">
      <alignment horizontal="center" vertical="center"/>
    </xf>
    <xf numFmtId="3" fontId="24" fillId="0" borderId="107" xfId="0" applyNumberFormat="1" applyFont="1" applyBorder="1" applyAlignment="1">
      <alignment horizontal="right" vertical="center"/>
    </xf>
    <xf numFmtId="178" fontId="44" fillId="2" borderId="114" xfId="0" applyNumberFormat="1" applyFont="1" applyFill="1" applyBorder="1" applyAlignment="1">
      <alignment vertical="center"/>
    </xf>
    <xf numFmtId="0" fontId="4" fillId="0" borderId="115" xfId="0" applyFont="1" applyBorder="1"/>
    <xf numFmtId="0" fontId="4" fillId="0" borderId="116" xfId="0" applyFont="1" applyBorder="1"/>
    <xf numFmtId="182" fontId="44" fillId="2" borderId="6" xfId="0" applyNumberFormat="1" applyFont="1" applyFill="1" applyBorder="1" applyAlignment="1">
      <alignment vertical="center"/>
    </xf>
    <xf numFmtId="3" fontId="24" fillId="0" borderId="63" xfId="0" applyNumberFormat="1" applyFont="1" applyBorder="1" applyAlignment="1">
      <alignment horizontal="right" vertical="center"/>
    </xf>
    <xf numFmtId="178" fontId="44" fillId="2" borderId="63" xfId="0" applyNumberFormat="1" applyFont="1" applyFill="1" applyBorder="1" applyAlignment="1">
      <alignment horizontal="center" vertical="center"/>
    </xf>
    <xf numFmtId="180" fontId="51" fillId="0" borderId="105" xfId="0" applyNumberFormat="1" applyFont="1" applyBorder="1" applyAlignment="1">
      <alignment vertical="center"/>
    </xf>
    <xf numFmtId="3" fontId="52" fillId="0" borderId="111" xfId="0" applyNumberFormat="1" applyFont="1" applyBorder="1" applyAlignment="1">
      <alignment horizontal="right" vertical="center"/>
    </xf>
    <xf numFmtId="0" fontId="4" fillId="0" borderId="112" xfId="0" applyFont="1" applyBorder="1"/>
    <xf numFmtId="180" fontId="46" fillId="0" borderId="75" xfId="0" applyNumberFormat="1" applyFont="1" applyBorder="1" applyAlignment="1">
      <alignment horizontal="center" vertical="center"/>
    </xf>
    <xf numFmtId="0" fontId="46" fillId="0" borderId="75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41" fillId="0" borderId="60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 vertical="center"/>
    </xf>
    <xf numFmtId="180" fontId="44" fillId="0" borderId="79" xfId="0" applyNumberFormat="1" applyFont="1" applyBorder="1" applyAlignment="1">
      <alignment vertical="center"/>
    </xf>
    <xf numFmtId="179" fontId="44" fillId="2" borderId="79" xfId="0" applyNumberFormat="1" applyFont="1" applyFill="1" applyBorder="1" applyAlignment="1">
      <alignment vertical="center"/>
    </xf>
    <xf numFmtId="0" fontId="4" fillId="0" borderId="3" xfId="0" applyFont="1" applyBorder="1"/>
    <xf numFmtId="0" fontId="4" fillId="0" borderId="21" xfId="0" applyFont="1" applyBorder="1"/>
    <xf numFmtId="0" fontId="41" fillId="0" borderId="1" xfId="0" applyFont="1" applyBorder="1" applyAlignment="1">
      <alignment horizontal="center" vertical="center" wrapText="1"/>
    </xf>
    <xf numFmtId="3" fontId="24" fillId="0" borderId="102" xfId="0" applyNumberFormat="1" applyFont="1" applyBorder="1" applyAlignment="1">
      <alignment vertical="center"/>
    </xf>
    <xf numFmtId="0" fontId="43" fillId="0" borderId="18" xfId="0" applyFont="1" applyBorder="1" applyAlignment="1">
      <alignment horizontal="center" vertical="center"/>
    </xf>
    <xf numFmtId="0" fontId="4" fillId="0" borderId="18" xfId="0" applyFont="1" applyBorder="1"/>
    <xf numFmtId="38" fontId="72" fillId="0" borderId="0" xfId="0" applyNumberFormat="1" applyFont="1" applyAlignment="1">
      <alignment horizontal="right" vertical="center" wrapText="1"/>
    </xf>
    <xf numFmtId="181" fontId="67" fillId="0" borderId="0" xfId="0" applyNumberFormat="1" applyFont="1" applyAlignment="1">
      <alignment horizontal="center" vertical="center"/>
    </xf>
    <xf numFmtId="38" fontId="74" fillId="0" borderId="0" xfId="0" applyNumberFormat="1" applyFont="1" applyAlignment="1">
      <alignment horizontal="right" vertical="center" wrapText="1"/>
    </xf>
    <xf numFmtId="0" fontId="76" fillId="0" borderId="13" xfId="0" applyFont="1" applyBorder="1" applyAlignment="1">
      <alignment horizontal="right" vertical="center"/>
    </xf>
    <xf numFmtId="0" fontId="4" fillId="0" borderId="13" xfId="0" applyFont="1" applyBorder="1"/>
    <xf numFmtId="0" fontId="26" fillId="2" borderId="30" xfId="0" applyFont="1" applyFill="1" applyBorder="1" applyAlignment="1">
      <alignment horizontal="left" vertical="center"/>
    </xf>
    <xf numFmtId="0" fontId="4" fillId="0" borderId="31" xfId="0" applyFont="1" applyBorder="1"/>
    <xf numFmtId="0" fontId="4" fillId="0" borderId="153" xfId="0" applyFont="1" applyBorder="1"/>
    <xf numFmtId="0" fontId="4" fillId="0" borderId="19" xfId="0" applyFont="1" applyBorder="1"/>
    <xf numFmtId="0" fontId="4" fillId="0" borderId="154" xfId="0" applyFont="1" applyBorder="1"/>
    <xf numFmtId="0" fontId="4" fillId="0" borderId="155" xfId="0" applyFont="1" applyBorder="1"/>
    <xf numFmtId="0" fontId="4" fillId="0" borderId="156" xfId="0" applyFont="1" applyBorder="1"/>
    <xf numFmtId="0" fontId="4" fillId="0" borderId="47" xfId="0" applyFont="1" applyBorder="1"/>
    <xf numFmtId="0" fontId="77" fillId="0" borderId="0" xfId="0" applyFont="1" applyAlignment="1">
      <alignment horizontal="right" vertical="center"/>
    </xf>
    <xf numFmtId="0" fontId="45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43" fillId="0" borderId="48" xfId="0" applyFont="1" applyBorder="1" applyAlignment="1">
      <alignment horizontal="center" vertical="center"/>
    </xf>
    <xf numFmtId="3" fontId="70" fillId="0" borderId="48" xfId="0" applyNumberFormat="1" applyFont="1" applyBorder="1" applyAlignment="1">
      <alignment horizontal="right" vertical="center" wrapText="1"/>
    </xf>
    <xf numFmtId="0" fontId="4" fillId="0" borderId="72" xfId="0" applyFont="1" applyBorder="1"/>
    <xf numFmtId="3" fontId="70" fillId="0" borderId="49" xfId="0" applyNumberFormat="1" applyFont="1" applyBorder="1" applyAlignment="1">
      <alignment horizontal="right" vertical="center" wrapText="1"/>
    </xf>
    <xf numFmtId="0" fontId="43" fillId="0" borderId="12" xfId="0" applyFont="1" applyBorder="1" applyAlignment="1">
      <alignment horizontal="center" vertical="center"/>
    </xf>
    <xf numFmtId="0" fontId="4" fillId="0" borderId="17" xfId="0" applyFont="1" applyBorder="1"/>
    <xf numFmtId="3" fontId="70" fillId="0" borderId="12" xfId="0" applyNumberFormat="1" applyFont="1" applyBorder="1" applyAlignment="1">
      <alignment horizontal="right" vertical="center" wrapText="1"/>
    </xf>
    <xf numFmtId="3" fontId="71" fillId="0" borderId="54" xfId="0" applyNumberFormat="1" applyFont="1" applyBorder="1" applyAlignment="1">
      <alignment horizontal="right" vertical="center" wrapText="1"/>
    </xf>
    <xf numFmtId="0" fontId="4" fillId="0" borderId="138" xfId="0" applyFont="1" applyBorder="1"/>
    <xf numFmtId="0" fontId="50" fillId="0" borderId="109" xfId="0" applyFont="1" applyBorder="1" applyAlignment="1">
      <alignment horizontal="center" vertical="center"/>
    </xf>
    <xf numFmtId="3" fontId="50" fillId="0" borderId="104" xfId="0" applyNumberFormat="1" applyFont="1" applyBorder="1" applyAlignment="1">
      <alignment horizontal="center" vertical="center"/>
    </xf>
    <xf numFmtId="179" fontId="52" fillId="0" borderId="111" xfId="0" applyNumberFormat="1" applyFont="1" applyBorder="1" applyAlignment="1">
      <alignment horizontal="right" vertical="center"/>
    </xf>
    <xf numFmtId="0" fontId="43" fillId="0" borderId="13" xfId="0" applyFont="1" applyBorder="1" applyAlignment="1">
      <alignment horizontal="center"/>
    </xf>
    <xf numFmtId="0" fontId="4" fillId="0" borderId="14" xfId="0" applyFont="1" applyBorder="1"/>
    <xf numFmtId="0" fontId="41" fillId="0" borderId="39" xfId="0" applyFont="1" applyBorder="1" applyAlignment="1">
      <alignment horizontal="center" vertical="center"/>
    </xf>
    <xf numFmtId="3" fontId="62" fillId="0" borderId="71" xfId="0" applyNumberFormat="1" applyFont="1" applyBorder="1" applyAlignment="1">
      <alignment horizontal="right" vertical="center"/>
    </xf>
    <xf numFmtId="3" fontId="68" fillId="0" borderId="49" xfId="0" applyNumberFormat="1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63" fillId="0" borderId="129" xfId="0" applyFont="1" applyBorder="1" applyAlignment="1">
      <alignment horizontal="center" vertical="center"/>
    </xf>
    <xf numFmtId="0" fontId="4" fillId="0" borderId="131" xfId="0" applyFont="1" applyBorder="1"/>
    <xf numFmtId="3" fontId="65" fillId="0" borderId="132" xfId="0" applyNumberFormat="1" applyFont="1" applyBorder="1" applyAlignment="1">
      <alignment horizontal="center" vertical="center"/>
    </xf>
    <xf numFmtId="181" fontId="58" fillId="0" borderId="0" xfId="0" applyNumberFormat="1" applyFont="1" applyAlignment="1">
      <alignment vertical="center"/>
    </xf>
    <xf numFmtId="0" fontId="41" fillId="0" borderId="1" xfId="0" applyFont="1" applyBorder="1" applyAlignment="1">
      <alignment horizontal="center" vertical="center"/>
    </xf>
    <xf numFmtId="3" fontId="24" fillId="0" borderId="2" xfId="0" applyNumberFormat="1" applyFont="1" applyBorder="1" applyAlignment="1">
      <alignment horizontal="right" vertical="center"/>
    </xf>
    <xf numFmtId="179" fontId="44" fillId="2" borderId="150" xfId="0" applyNumberFormat="1" applyFont="1" applyFill="1" applyBorder="1" applyAlignment="1">
      <alignment horizontal="right" vertical="center"/>
    </xf>
    <xf numFmtId="0" fontId="49" fillId="0" borderId="129" xfId="0" applyFont="1" applyBorder="1" applyAlignment="1">
      <alignment horizontal="center" vertical="center"/>
    </xf>
    <xf numFmtId="0" fontId="40" fillId="0" borderId="129" xfId="0" applyFont="1" applyBorder="1" applyAlignment="1">
      <alignment horizontal="center" vertical="center"/>
    </xf>
    <xf numFmtId="3" fontId="71" fillId="0" borderId="48" xfId="0" applyNumberFormat="1" applyFont="1" applyBorder="1" applyAlignment="1">
      <alignment horizontal="right" vertical="center" wrapText="1"/>
    </xf>
    <xf numFmtId="3" fontId="71" fillId="0" borderId="73" xfId="0" applyNumberFormat="1" applyFont="1" applyBorder="1" applyAlignment="1">
      <alignment horizontal="right" vertical="center" wrapText="1"/>
    </xf>
    <xf numFmtId="0" fontId="43" fillId="2" borderId="57" xfId="0" applyFont="1" applyFill="1" applyBorder="1" applyAlignment="1">
      <alignment horizontal="left" vertical="center"/>
    </xf>
    <xf numFmtId="0" fontId="4" fillId="0" borderId="52" xfId="0" applyFont="1" applyBorder="1"/>
    <xf numFmtId="0" fontId="4" fillId="0" borderId="53" xfId="0" applyFont="1" applyBorder="1"/>
    <xf numFmtId="0" fontId="43" fillId="2" borderId="151" xfId="0" applyFont="1" applyFill="1" applyBorder="1" applyAlignment="1">
      <alignment horizontal="left" vertical="center"/>
    </xf>
    <xf numFmtId="0" fontId="4" fillId="0" borderId="152" xfId="0" applyFont="1" applyBorder="1"/>
    <xf numFmtId="0" fontId="43" fillId="0" borderId="60" xfId="0" applyFont="1" applyBorder="1" applyAlignment="1">
      <alignment horizontal="center" vertical="center"/>
    </xf>
    <xf numFmtId="3" fontId="72" fillId="0" borderId="60" xfId="0" applyNumberFormat="1" applyFont="1" applyBorder="1" applyAlignment="1">
      <alignment horizontal="right" vertical="center" wrapText="1"/>
    </xf>
    <xf numFmtId="0" fontId="43" fillId="2" borderId="30" xfId="0" applyFont="1" applyFill="1" applyBorder="1" applyAlignment="1">
      <alignment horizontal="left" vertical="center"/>
    </xf>
    <xf numFmtId="38" fontId="72" fillId="0" borderId="24" xfId="0" applyNumberFormat="1" applyFont="1" applyBorder="1" applyAlignment="1">
      <alignment horizontal="right" vertical="center" wrapText="1"/>
    </xf>
    <xf numFmtId="0" fontId="51" fillId="0" borderId="18" xfId="0" applyFont="1" applyBorder="1" applyAlignment="1">
      <alignment horizontal="center" vertical="center"/>
    </xf>
    <xf numFmtId="0" fontId="63" fillId="0" borderId="75" xfId="0" applyFont="1" applyBorder="1" applyAlignment="1">
      <alignment horizontal="center" vertical="center"/>
    </xf>
    <xf numFmtId="3" fontId="65" fillId="0" borderId="6" xfId="0" applyNumberFormat="1" applyFont="1" applyBorder="1" applyAlignment="1">
      <alignment horizontal="center" vertical="center"/>
    </xf>
    <xf numFmtId="3" fontId="40" fillId="0" borderId="0" xfId="0" applyNumberFormat="1" applyFont="1" applyAlignment="1">
      <alignment horizontal="right" vertical="center"/>
    </xf>
    <xf numFmtId="0" fontId="59" fillId="0" borderId="75" xfId="0" applyFont="1" applyBorder="1" applyAlignment="1">
      <alignment horizontal="center" vertical="center"/>
    </xf>
    <xf numFmtId="0" fontId="40" fillId="0" borderId="7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180" fontId="50" fillId="0" borderId="39" xfId="0" applyNumberFormat="1" applyFont="1" applyBorder="1" applyAlignment="1">
      <alignment horizontal="center" vertical="center"/>
    </xf>
    <xf numFmtId="3" fontId="50" fillId="0" borderId="40" xfId="0" applyNumberFormat="1" applyFont="1" applyBorder="1" applyAlignment="1">
      <alignment horizontal="center" vertical="center"/>
    </xf>
    <xf numFmtId="0" fontId="65" fillId="0" borderId="6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3" fontId="24" fillId="0" borderId="107" xfId="0" applyNumberFormat="1" applyFont="1" applyBorder="1" applyAlignment="1">
      <alignment vertical="center"/>
    </xf>
    <xf numFmtId="3" fontId="24" fillId="0" borderId="10" xfId="0" applyNumberFormat="1" applyFont="1" applyBorder="1" applyAlignment="1">
      <alignment vertical="center"/>
    </xf>
    <xf numFmtId="179" fontId="44" fillId="2" borderId="87" xfId="0" applyNumberFormat="1" applyFont="1" applyFill="1" applyBorder="1" applyAlignment="1">
      <alignment vertical="center"/>
    </xf>
    <xf numFmtId="0" fontId="4" fillId="0" borderId="34" xfId="0" applyFont="1" applyBorder="1"/>
    <xf numFmtId="0" fontId="4" fillId="0" borderId="38" xfId="0" applyFont="1" applyBorder="1"/>
    <xf numFmtId="0" fontId="63" fillId="0" borderId="60" xfId="0" applyFont="1" applyBorder="1" applyAlignment="1">
      <alignment horizontal="center" vertical="center"/>
    </xf>
    <xf numFmtId="0" fontId="53" fillId="0" borderId="63" xfId="0" applyFont="1" applyBorder="1" applyAlignment="1">
      <alignment horizontal="center" vertical="center"/>
    </xf>
    <xf numFmtId="0" fontId="65" fillId="0" borderId="75" xfId="0" applyFont="1" applyBorder="1" applyAlignment="1">
      <alignment horizontal="center" vertical="center"/>
    </xf>
    <xf numFmtId="0" fontId="41" fillId="0" borderId="49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3" fontId="59" fillId="0" borderId="48" xfId="0" applyNumberFormat="1" applyFont="1" applyBorder="1" applyAlignment="1">
      <alignment horizontal="center" vertical="center"/>
    </xf>
    <xf numFmtId="3" fontId="40" fillId="0" borderId="12" xfId="0" applyNumberFormat="1" applyFont="1" applyBorder="1" applyAlignment="1">
      <alignment horizontal="center" vertical="center"/>
    </xf>
    <xf numFmtId="0" fontId="41" fillId="0" borderId="129" xfId="0" applyFont="1" applyBorder="1" applyAlignment="1">
      <alignment horizontal="center" vertical="center"/>
    </xf>
    <xf numFmtId="0" fontId="41" fillId="0" borderId="132" xfId="0" applyFont="1" applyBorder="1" applyAlignment="1">
      <alignment horizontal="center" vertical="center"/>
    </xf>
    <xf numFmtId="3" fontId="24" fillId="0" borderId="133" xfId="0" applyNumberFormat="1" applyFont="1" applyBorder="1" applyAlignment="1">
      <alignment vertical="center"/>
    </xf>
    <xf numFmtId="0" fontId="4" fillId="0" borderId="134" xfId="0" applyFont="1" applyBorder="1"/>
    <xf numFmtId="3" fontId="40" fillId="0" borderId="130" xfId="0" applyNumberFormat="1" applyFont="1" applyBorder="1" applyAlignment="1">
      <alignment vertical="center"/>
    </xf>
    <xf numFmtId="3" fontId="50" fillId="0" borderId="105" xfId="0" applyNumberFormat="1" applyFont="1" applyBorder="1" applyAlignment="1">
      <alignment horizontal="center" vertical="center"/>
    </xf>
    <xf numFmtId="182" fontId="37" fillId="0" borderId="104" xfId="0" applyNumberFormat="1" applyFont="1" applyBorder="1" applyAlignment="1">
      <alignment horizontal="right" vertical="center"/>
    </xf>
    <xf numFmtId="0" fontId="49" fillId="0" borderId="133" xfId="0" applyFont="1" applyBorder="1" applyAlignment="1">
      <alignment horizontal="center" vertical="center"/>
    </xf>
    <xf numFmtId="3" fontId="44" fillId="2" borderId="132" xfId="0" applyNumberFormat="1" applyFont="1" applyFill="1" applyBorder="1" applyAlignment="1">
      <alignment horizontal="center" vertical="center"/>
    </xf>
    <xf numFmtId="178" fontId="44" fillId="2" borderId="139" xfId="0" applyNumberFormat="1" applyFont="1" applyFill="1" applyBorder="1" applyAlignment="1">
      <alignment horizontal="center" vertical="center"/>
    </xf>
    <xf numFmtId="0" fontId="41" fillId="0" borderId="146" xfId="0" applyFont="1" applyBorder="1" applyAlignment="1">
      <alignment horizontal="center" vertical="center"/>
    </xf>
    <xf numFmtId="0" fontId="4" fillId="0" borderId="147" xfId="0" applyFont="1" applyBorder="1"/>
    <xf numFmtId="0" fontId="4" fillId="0" borderId="148" xfId="0" applyFont="1" applyBorder="1"/>
    <xf numFmtId="0" fontId="24" fillId="0" borderId="123" xfId="0" applyFont="1" applyBorder="1" applyAlignment="1">
      <alignment vertical="center"/>
    </xf>
    <xf numFmtId="0" fontId="4" fillId="0" borderId="121" xfId="0" applyFont="1" applyBorder="1"/>
    <xf numFmtId="0" fontId="4" fillId="0" borderId="125" xfId="0" applyFont="1" applyBorder="1"/>
    <xf numFmtId="181" fontId="44" fillId="2" borderId="127" xfId="0" applyNumberFormat="1" applyFont="1" applyFill="1" applyBorder="1" applyAlignment="1">
      <alignment vertical="center"/>
    </xf>
    <xf numFmtId="0" fontId="4" fillId="0" borderId="128" xfId="0" applyFont="1" applyBorder="1"/>
    <xf numFmtId="3" fontId="40" fillId="0" borderId="5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right" vertical="center"/>
    </xf>
    <xf numFmtId="0" fontId="41" fillId="0" borderId="120" xfId="0" applyFont="1" applyBorder="1" applyAlignment="1">
      <alignment horizontal="center" vertical="center"/>
    </xf>
    <xf numFmtId="181" fontId="44" fillId="2" borderId="123" xfId="0" applyNumberFormat="1" applyFont="1" applyFill="1" applyBorder="1" applyAlignment="1">
      <alignment vertical="center"/>
    </xf>
    <xf numFmtId="0" fontId="4" fillId="0" borderId="122" xfId="0" applyFont="1" applyBorder="1"/>
    <xf numFmtId="0" fontId="42" fillId="0" borderId="143" xfId="0" applyFont="1" applyBorder="1" applyAlignment="1">
      <alignment horizontal="center" vertical="center"/>
    </xf>
    <xf numFmtId="0" fontId="4" fillId="0" borderId="144" xfId="0" applyFont="1" applyBorder="1"/>
    <xf numFmtId="3" fontId="44" fillId="2" borderId="123" xfId="0" applyNumberFormat="1" applyFont="1" applyFill="1" applyBorder="1" applyAlignment="1">
      <alignment horizontal="center" vertical="center"/>
    </xf>
    <xf numFmtId="0" fontId="4" fillId="0" borderId="145" xfId="0" applyFont="1" applyBorder="1"/>
    <xf numFmtId="3" fontId="24" fillId="0" borderId="79" xfId="0" applyNumberFormat="1" applyFont="1" applyBorder="1" applyAlignment="1">
      <alignment horizontal="right" vertical="center"/>
    </xf>
    <xf numFmtId="3" fontId="60" fillId="0" borderId="6" xfId="0" applyNumberFormat="1" applyFont="1" applyBorder="1" applyAlignment="1">
      <alignment horizontal="right" vertical="center"/>
    </xf>
    <xf numFmtId="0" fontId="23" fillId="0" borderId="123" xfId="0" applyFont="1" applyBorder="1" applyAlignment="1">
      <alignment horizontal="center" vertical="center"/>
    </xf>
    <xf numFmtId="3" fontId="24" fillId="0" borderId="124" xfId="0" applyNumberFormat="1" applyFont="1" applyBorder="1" applyAlignment="1">
      <alignment vertical="center"/>
    </xf>
    <xf numFmtId="0" fontId="23" fillId="0" borderId="75" xfId="0" applyFont="1" applyBorder="1" applyAlignment="1">
      <alignment horizontal="center" vertical="center"/>
    </xf>
    <xf numFmtId="0" fontId="41" fillId="0" borderId="99" xfId="0" applyFont="1" applyBorder="1" applyAlignment="1">
      <alignment horizontal="center" vertical="center"/>
    </xf>
    <xf numFmtId="3" fontId="54" fillId="0" borderId="71" xfId="0" applyNumberFormat="1" applyFont="1" applyBorder="1" applyAlignment="1">
      <alignment horizontal="right" vertical="center"/>
    </xf>
    <xf numFmtId="0" fontId="4" fillId="0" borderId="5" xfId="0" applyFont="1" applyBorder="1"/>
    <xf numFmtId="0" fontId="41" fillId="0" borderId="4" xfId="0" applyFont="1" applyBorder="1" applyAlignment="1">
      <alignment horizontal="center" vertical="center"/>
    </xf>
    <xf numFmtId="0" fontId="4" fillId="0" borderId="28" xfId="0" applyFont="1" applyBorder="1"/>
    <xf numFmtId="3" fontId="24" fillId="0" borderId="140" xfId="0" applyNumberFormat="1" applyFont="1" applyBorder="1" applyAlignment="1">
      <alignment vertical="center"/>
    </xf>
    <xf numFmtId="3" fontId="40" fillId="0" borderId="0" xfId="0" applyNumberFormat="1" applyFont="1" applyAlignment="1">
      <alignment vertical="center"/>
    </xf>
    <xf numFmtId="180" fontId="44" fillId="2" borderId="87" xfId="0" applyNumberFormat="1" applyFont="1" applyFill="1" applyBorder="1" applyAlignment="1">
      <alignment vertical="center"/>
    </xf>
    <xf numFmtId="179" fontId="32" fillId="0" borderId="45" xfId="0" applyNumberFormat="1" applyFont="1" applyBorder="1" applyAlignment="1">
      <alignment horizontal="right" vertical="center"/>
    </xf>
    <xf numFmtId="0" fontId="4" fillId="0" borderId="44" xfId="0" applyFont="1" applyBorder="1"/>
    <xf numFmtId="3" fontId="48" fillId="0" borderId="40" xfId="0" applyNumberFormat="1" applyFont="1" applyBorder="1" applyAlignment="1">
      <alignment horizontal="right" vertical="center"/>
    </xf>
    <xf numFmtId="179" fontId="62" fillId="0" borderId="71" xfId="0" applyNumberFormat="1" applyFont="1" applyBorder="1" applyAlignment="1">
      <alignment horizontal="right" vertical="center"/>
    </xf>
    <xf numFmtId="3" fontId="48" fillId="0" borderId="71" xfId="0" applyNumberFormat="1" applyFont="1" applyBorder="1" applyAlignment="1">
      <alignment horizontal="right" vertical="center"/>
    </xf>
    <xf numFmtId="0" fontId="26" fillId="0" borderId="13" xfId="0" applyFont="1" applyBorder="1" applyAlignment="1">
      <alignment horizontal="center" vertical="center"/>
    </xf>
    <xf numFmtId="0" fontId="33" fillId="0" borderId="109" xfId="0" applyFont="1" applyBorder="1" applyAlignment="1">
      <alignment horizontal="center" vertical="center"/>
    </xf>
    <xf numFmtId="180" fontId="32" fillId="0" borderId="104" xfId="0" applyNumberFormat="1" applyFont="1" applyBorder="1" applyAlignment="1">
      <alignment horizontal="right" vertical="center"/>
    </xf>
    <xf numFmtId="3" fontId="60" fillId="0" borderId="45" xfId="0" applyNumberFormat="1" applyFont="1" applyBorder="1" applyAlignment="1">
      <alignment horizontal="right" vertical="center"/>
    </xf>
    <xf numFmtId="0" fontId="59" fillId="0" borderId="6" xfId="0" applyFont="1" applyBorder="1" applyAlignment="1">
      <alignment horizontal="center" vertical="center"/>
    </xf>
    <xf numFmtId="3" fontId="40" fillId="0" borderId="102" xfId="0" applyNumberFormat="1" applyFont="1" applyBorder="1" applyAlignment="1">
      <alignment horizontal="right" vertical="center"/>
    </xf>
    <xf numFmtId="0" fontId="41" fillId="0" borderId="88" xfId="0" applyFont="1" applyBorder="1" applyAlignment="1">
      <alignment horizontal="left" vertical="center"/>
    </xf>
    <xf numFmtId="0" fontId="4" fillId="0" borderId="89" xfId="0" applyFont="1" applyBorder="1"/>
    <xf numFmtId="0" fontId="46" fillId="0" borderId="7" xfId="0" applyFont="1" applyBorder="1" applyAlignment="1">
      <alignment horizontal="center" vertical="center"/>
    </xf>
    <xf numFmtId="179" fontId="44" fillId="2" borderId="71" xfId="0" applyNumberFormat="1" applyFont="1" applyFill="1" applyBorder="1" applyAlignment="1">
      <alignment horizontal="center" vertical="center"/>
    </xf>
    <xf numFmtId="0" fontId="41" fillId="0" borderId="71" xfId="0" applyFont="1" applyBorder="1" applyAlignment="1">
      <alignment horizontal="center" vertical="center"/>
    </xf>
    <xf numFmtId="3" fontId="24" fillId="0" borderId="73" xfId="0" applyNumberFormat="1" applyFont="1" applyBorder="1" applyAlignment="1">
      <alignment horizontal="center" vertical="center"/>
    </xf>
    <xf numFmtId="181" fontId="44" fillId="2" borderId="77" xfId="0" applyNumberFormat="1" applyFont="1" applyFill="1" applyBorder="1" applyAlignment="1">
      <alignment vertical="center"/>
    </xf>
    <xf numFmtId="0" fontId="40" fillId="0" borderId="6" xfId="0" applyFont="1" applyBorder="1" applyAlignment="1">
      <alignment vertical="center"/>
    </xf>
    <xf numFmtId="180" fontId="23" fillId="0" borderId="1" xfId="0" applyNumberFormat="1" applyFont="1" applyBorder="1" applyAlignment="1">
      <alignment horizontal="center" vertical="center"/>
    </xf>
    <xf numFmtId="3" fontId="43" fillId="2" borderId="77" xfId="0" applyNumberFormat="1" applyFont="1" applyFill="1" applyBorder="1" applyAlignment="1">
      <alignment horizontal="center" vertical="center"/>
    </xf>
    <xf numFmtId="0" fontId="4" fillId="0" borderId="78" xfId="0" applyFont="1" applyBorder="1"/>
    <xf numFmtId="3" fontId="44" fillId="2" borderId="77" xfId="0" applyNumberFormat="1" applyFont="1" applyFill="1" applyBorder="1" applyAlignment="1">
      <alignment horizontal="right" vertical="center"/>
    </xf>
    <xf numFmtId="180" fontId="42" fillId="0" borderId="6" xfId="0" applyNumberFormat="1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0" fillId="0" borderId="21" xfId="0" applyFont="1" applyBorder="1" applyAlignment="1">
      <alignment horizontal="left" vertical="top"/>
    </xf>
    <xf numFmtId="3" fontId="40" fillId="0" borderId="6" xfId="0" applyNumberFormat="1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179" fontId="44" fillId="2" borderId="77" xfId="0" applyNumberFormat="1" applyFont="1" applyFill="1" applyBorder="1" applyAlignment="1">
      <alignment vertical="center"/>
    </xf>
    <xf numFmtId="179" fontId="44" fillId="2" borderId="6" xfId="0" applyNumberFormat="1" applyFont="1" applyFill="1" applyBorder="1" applyAlignment="1">
      <alignment vertical="center"/>
    </xf>
    <xf numFmtId="3" fontId="43" fillId="2" borderId="84" xfId="0" applyNumberFormat="1" applyFont="1" applyFill="1" applyBorder="1" applyAlignment="1">
      <alignment horizontal="center" vertical="center"/>
    </xf>
    <xf numFmtId="0" fontId="4" fillId="0" borderId="85" xfId="0" applyFont="1" applyBorder="1"/>
    <xf numFmtId="3" fontId="44" fillId="2" borderId="84" xfId="0" applyNumberFormat="1" applyFont="1" applyFill="1" applyBorder="1" applyAlignment="1">
      <alignment horizontal="right" vertical="center"/>
    </xf>
    <xf numFmtId="0" fontId="23" fillId="0" borderId="7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179" fontId="44" fillId="2" borderId="87" xfId="0" applyNumberFormat="1" applyFont="1" applyFill="1" applyBorder="1" applyAlignment="1">
      <alignment horizontal="right" vertical="center"/>
    </xf>
    <xf numFmtId="0" fontId="45" fillId="0" borderId="88" xfId="0" applyFont="1" applyBorder="1" applyAlignment="1">
      <alignment horizontal="left" vertical="center" shrinkToFit="1"/>
    </xf>
    <xf numFmtId="0" fontId="4" fillId="0" borderId="90" xfId="0" applyFont="1" applyBorder="1"/>
    <xf numFmtId="0" fontId="24" fillId="0" borderId="79" xfId="0" applyFont="1" applyBorder="1" applyAlignment="1">
      <alignment horizontal="right" vertical="center"/>
    </xf>
    <xf numFmtId="179" fontId="44" fillId="2" borderId="33" xfId="0" applyNumberFormat="1" applyFont="1" applyFill="1" applyBorder="1" applyAlignment="1">
      <alignment horizontal="center" vertical="center"/>
    </xf>
    <xf numFmtId="3" fontId="24" fillId="0" borderId="66" xfId="0" applyNumberFormat="1" applyFont="1" applyBorder="1" applyAlignment="1">
      <alignment horizontal="right" vertical="center"/>
    </xf>
    <xf numFmtId="179" fontId="44" fillId="2" borderId="33" xfId="0" applyNumberFormat="1" applyFont="1" applyFill="1" applyBorder="1" applyAlignment="1">
      <alignment vertical="center"/>
    </xf>
    <xf numFmtId="0" fontId="34" fillId="0" borderId="12" xfId="0" applyFont="1" applyBorder="1" applyAlignment="1">
      <alignment horizontal="center" vertical="center"/>
    </xf>
    <xf numFmtId="178" fontId="35" fillId="4" borderId="51" xfId="0" applyNumberFormat="1" applyFont="1" applyFill="1" applyBorder="1" applyAlignment="1">
      <alignment horizontal="center" vertical="center"/>
    </xf>
    <xf numFmtId="0" fontId="36" fillId="0" borderId="54" xfId="0" applyFont="1" applyBorder="1" applyAlignment="1">
      <alignment horizontal="center" vertical="center" wrapText="1"/>
    </xf>
    <xf numFmtId="0" fontId="4" fillId="0" borderId="55" xfId="0" applyFont="1" applyBorder="1"/>
    <xf numFmtId="0" fontId="38" fillId="5" borderId="57" xfId="0" applyFont="1" applyFill="1" applyBorder="1" applyAlignment="1">
      <alignment horizontal="center" vertical="center" wrapText="1"/>
    </xf>
    <xf numFmtId="0" fontId="37" fillId="5" borderId="58" xfId="0" applyFont="1" applyFill="1" applyBorder="1" applyAlignment="1">
      <alignment horizontal="center" vertical="center"/>
    </xf>
    <xf numFmtId="0" fontId="4" fillId="0" borderId="59" xfId="0" applyFont="1" applyBorder="1"/>
    <xf numFmtId="0" fontId="34" fillId="0" borderId="60" xfId="0" applyFont="1" applyBorder="1" applyAlignment="1">
      <alignment horizontal="center" vertical="center"/>
    </xf>
    <xf numFmtId="3" fontId="24" fillId="0" borderId="63" xfId="0" applyNumberFormat="1" applyFont="1" applyBorder="1" applyAlignment="1">
      <alignment vertical="center"/>
    </xf>
    <xf numFmtId="0" fontId="4" fillId="0" borderId="65" xfId="0" applyFont="1" applyBorder="1"/>
    <xf numFmtId="3" fontId="24" fillId="0" borderId="61" xfId="0" applyNumberFormat="1" applyFont="1" applyBorder="1" applyAlignment="1">
      <alignment horizontal="right" vertical="center"/>
    </xf>
    <xf numFmtId="179" fontId="44" fillId="2" borderId="66" xfId="0" applyNumberFormat="1" applyFont="1" applyFill="1" applyBorder="1" applyAlignment="1">
      <alignment horizontal="right" vertical="center"/>
    </xf>
    <xf numFmtId="0" fontId="19" fillId="0" borderId="1" xfId="0" applyFont="1" applyBorder="1" applyAlignment="1">
      <alignment horizontal="center" vertical="center" textRotation="255"/>
    </xf>
    <xf numFmtId="0" fontId="4" fillId="0" borderId="4" xfId="0" applyFont="1" applyBorder="1"/>
    <xf numFmtId="0" fontId="4" fillId="0" borderId="45" xfId="0" applyFont="1" applyBorder="1"/>
    <xf numFmtId="0" fontId="39" fillId="0" borderId="48" xfId="0" applyFont="1" applyBorder="1" applyAlignment="1">
      <alignment horizontal="center" vertical="center" wrapText="1"/>
    </xf>
    <xf numFmtId="0" fontId="40" fillId="0" borderId="71" xfId="0" applyFont="1" applyBorder="1" applyAlignment="1">
      <alignment horizontal="center" vertical="center" wrapText="1"/>
    </xf>
    <xf numFmtId="0" fontId="40" fillId="0" borderId="49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/>
    </xf>
    <xf numFmtId="0" fontId="24" fillId="0" borderId="73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38" fillId="5" borderId="67" xfId="0" applyFont="1" applyFill="1" applyBorder="1" applyAlignment="1">
      <alignment horizontal="center" vertical="center" wrapText="1"/>
    </xf>
    <xf numFmtId="0" fontId="36" fillId="0" borderId="66" xfId="0" applyFont="1" applyBorder="1" applyAlignment="1">
      <alignment horizontal="center" vertical="center" wrapText="1"/>
    </xf>
    <xf numFmtId="0" fontId="38" fillId="5" borderId="51" xfId="0" applyFont="1" applyFill="1" applyBorder="1" applyAlignment="1">
      <alignment horizontal="center" vertical="center" wrapText="1"/>
    </xf>
    <xf numFmtId="0" fontId="4" fillId="0" borderId="70" xfId="0" applyFont="1" applyBorder="1"/>
    <xf numFmtId="0" fontId="37" fillId="5" borderId="67" xfId="0" applyFont="1" applyFill="1" applyBorder="1" applyAlignment="1">
      <alignment horizontal="center" vertical="center"/>
    </xf>
    <xf numFmtId="0" fontId="36" fillId="0" borderId="63" xfId="0" applyFont="1" applyBorder="1" applyAlignment="1">
      <alignment horizontal="center" vertical="center" wrapText="1"/>
    </xf>
    <xf numFmtId="0" fontId="38" fillId="5" borderId="63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7" fillId="0" borderId="18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textRotation="255"/>
    </xf>
    <xf numFmtId="0" fontId="31" fillId="0" borderId="12" xfId="0" applyFont="1" applyBorder="1" applyAlignment="1">
      <alignment horizontal="center" vertical="center"/>
    </xf>
    <xf numFmtId="56" fontId="20" fillId="0" borderId="1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textRotation="255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2" xfId="0" applyFont="1" applyBorder="1"/>
    <xf numFmtId="0" fontId="19" fillId="0" borderId="2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textRotation="255"/>
    </xf>
    <xf numFmtId="177" fontId="20" fillId="0" borderId="1" xfId="0" applyNumberFormat="1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textRotation="255"/>
    </xf>
    <xf numFmtId="0" fontId="4" fillId="0" borderId="43" xfId="0" applyFont="1" applyBorder="1"/>
    <xf numFmtId="0" fontId="4" fillId="0" borderId="46" xfId="0" applyFont="1" applyBorder="1"/>
    <xf numFmtId="56" fontId="20" fillId="2" borderId="1" xfId="0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/>
    </xf>
    <xf numFmtId="0" fontId="4" fillId="0" borderId="32" xfId="0" applyFont="1" applyBorder="1"/>
    <xf numFmtId="0" fontId="21" fillId="2" borderId="37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4" fillId="0" borderId="36" xfId="0" applyFont="1" applyBorder="1"/>
    <xf numFmtId="0" fontId="21" fillId="2" borderId="33" xfId="0" applyFont="1" applyFill="1" applyBorder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3" fontId="16" fillId="3" borderId="1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shrinkToFit="1"/>
    </xf>
    <xf numFmtId="0" fontId="4" fillId="0" borderId="16" xfId="0" applyFont="1" applyBorder="1"/>
    <xf numFmtId="0" fontId="9" fillId="0" borderId="13" xfId="0" applyFont="1" applyBorder="1" applyAlignment="1">
      <alignment horizontal="center" vertical="center" shrinkToFit="1"/>
    </xf>
    <xf numFmtId="0" fontId="24" fillId="0" borderId="9" xfId="0" applyFont="1" applyBorder="1" applyAlignment="1">
      <alignment vertical="center"/>
    </xf>
    <xf numFmtId="0" fontId="40" fillId="0" borderId="24" xfId="0" applyFont="1" applyBorder="1" applyAlignment="1">
      <alignment horizontal="left"/>
    </xf>
    <xf numFmtId="0" fontId="23" fillId="0" borderId="21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3" fontId="24" fillId="0" borderId="9" xfId="0" applyNumberFormat="1" applyFont="1" applyBorder="1" applyAlignment="1">
      <alignment vertical="center"/>
    </xf>
    <xf numFmtId="3" fontId="43" fillId="2" borderId="37" xfId="0" applyNumberFormat="1" applyFont="1" applyFill="1" applyBorder="1" applyAlignment="1">
      <alignment horizontal="center" vertical="center"/>
    </xf>
    <xf numFmtId="3" fontId="44" fillId="2" borderId="37" xfId="0" applyNumberFormat="1" applyFont="1" applyFill="1" applyBorder="1" applyAlignment="1">
      <alignment horizontal="right" vertical="center"/>
    </xf>
    <xf numFmtId="3" fontId="24" fillId="0" borderId="94" xfId="0" applyNumberFormat="1" applyFont="1" applyBorder="1" applyAlignment="1">
      <alignment vertical="center"/>
    </xf>
    <xf numFmtId="0" fontId="4" fillId="0" borderId="95" xfId="0" applyFont="1" applyBorder="1"/>
    <xf numFmtId="3" fontId="43" fillId="2" borderId="96" xfId="0" applyNumberFormat="1" applyFont="1" applyFill="1" applyBorder="1" applyAlignment="1">
      <alignment horizontal="center" vertical="center"/>
    </xf>
    <xf numFmtId="0" fontId="4" fillId="0" borderId="97" xfId="0" applyFont="1" applyBorder="1"/>
    <xf numFmtId="3" fontId="40" fillId="0" borderId="94" xfId="0" applyNumberFormat="1" applyFont="1" applyBorder="1" applyAlignment="1">
      <alignment vertical="center"/>
    </xf>
    <xf numFmtId="3" fontId="44" fillId="2" borderId="96" xfId="0" applyNumberFormat="1" applyFont="1" applyFill="1" applyBorder="1" applyAlignment="1">
      <alignment horizontal="right" vertical="center"/>
    </xf>
    <xf numFmtId="0" fontId="4" fillId="0" borderId="98" xfId="0" applyFont="1" applyBorder="1"/>
    <xf numFmtId="0" fontId="41" fillId="0" borderId="91" xfId="0" applyFont="1" applyBorder="1" applyAlignment="1">
      <alignment horizontal="center" vertical="center"/>
    </xf>
    <xf numFmtId="0" fontId="4" fillId="0" borderId="92" xfId="0" applyFont="1" applyBorder="1"/>
    <xf numFmtId="0" fontId="4" fillId="0" borderId="93" xfId="0" applyFont="1" applyBorder="1"/>
    <xf numFmtId="0" fontId="41" fillId="0" borderId="9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304800</xdr:colOff>
      <xdr:row>2</xdr:row>
      <xdr:rowOff>28575</xdr:rowOff>
    </xdr:from>
    <xdr:ext cx="381000" cy="228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60263" y="3670463"/>
          <a:ext cx="371475" cy="219075"/>
        </a:xfrm>
        <a:prstGeom prst="rect">
          <a:avLst/>
        </a:prstGeom>
        <a:solidFill>
          <a:srgbClr val="FFFFCC"/>
        </a:solidFill>
        <a:ln w="12700" cap="flat" cmpd="sng">
          <a:solidFill>
            <a:srgbClr val="41719C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99</xdr:col>
      <xdr:colOff>19050</xdr:colOff>
      <xdr:row>23</xdr:row>
      <xdr:rowOff>76200</xdr:rowOff>
    </xdr:from>
    <xdr:ext cx="1571625" cy="447675"/>
    <xdr:pic>
      <xdr:nvPicPr>
        <xdr:cNvPr id="2" name="image1.jpg" descr="チラシの森ロゴ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CCCC"/>
    <pageSetUpPr fitToPage="1"/>
  </sheetPr>
  <dimension ref="A1:DU1000"/>
  <sheetViews>
    <sheetView showGridLines="0" tabSelected="1" zoomScale="80" zoomScaleNormal="80" workbookViewId="0">
      <selection activeCell="BE8" sqref="BE8"/>
    </sheetView>
  </sheetViews>
  <sheetFormatPr defaultColWidth="12.625" defaultRowHeight="15" customHeight="1"/>
  <cols>
    <col min="1" max="1" width="1.25" customWidth="1"/>
    <col min="2" max="2" width="2.75" customWidth="1"/>
    <col min="3" max="3" width="0.625" hidden="1" customWidth="1"/>
    <col min="4" max="4" width="2.25" customWidth="1"/>
    <col min="5" max="5" width="2.5" customWidth="1"/>
    <col min="6" max="6" width="1.5" customWidth="1"/>
    <col min="7" max="7" width="1.875" customWidth="1"/>
    <col min="8" max="8" width="4.625" customWidth="1"/>
    <col min="9" max="9" width="4.5" customWidth="1"/>
    <col min="10" max="10" width="2.875" customWidth="1"/>
    <col min="11" max="11" width="8.625" customWidth="1"/>
    <col min="12" max="12" width="2.25" customWidth="1"/>
    <col min="13" max="13" width="3.125" customWidth="1"/>
    <col min="14" max="15" width="1.5" customWidth="1"/>
    <col min="16" max="16" width="2.625" customWidth="1"/>
    <col min="17" max="17" width="0.5" hidden="1" customWidth="1"/>
    <col min="18" max="18" width="0.875" customWidth="1"/>
    <col min="19" max="20" width="1.25" customWidth="1"/>
    <col min="21" max="21" width="1.125" customWidth="1"/>
    <col min="22" max="22" width="2.25" customWidth="1"/>
    <col min="23" max="24" width="1.5" customWidth="1"/>
    <col min="25" max="25" width="4.5" customWidth="1"/>
    <col min="26" max="26" width="3.375" customWidth="1"/>
    <col min="27" max="27" width="4.5" customWidth="1"/>
    <col min="28" max="28" width="3.5" customWidth="1"/>
    <col min="29" max="29" width="5.25" customWidth="1"/>
    <col min="30" max="30" width="4" customWidth="1"/>
    <col min="31" max="31" width="4.5" customWidth="1"/>
    <col min="32" max="32" width="2.625" customWidth="1"/>
    <col min="33" max="33" width="1.5" customWidth="1"/>
    <col min="34" max="34" width="2.25" customWidth="1"/>
    <col min="35" max="35" width="0.375" customWidth="1"/>
    <col min="36" max="36" width="0.625" customWidth="1"/>
    <col min="37" max="37" width="0.75" customWidth="1"/>
    <col min="38" max="38" width="1.5" customWidth="1"/>
    <col min="39" max="40" width="1.25" customWidth="1"/>
    <col min="41" max="41" width="1" customWidth="1"/>
    <col min="42" max="42" width="2.25" customWidth="1"/>
    <col min="43" max="45" width="1.5" customWidth="1"/>
    <col min="46" max="46" width="6.125" customWidth="1"/>
    <col min="47" max="48" width="3.625" customWidth="1"/>
    <col min="49" max="49" width="10.125" customWidth="1"/>
    <col min="50" max="50" width="2.25" customWidth="1"/>
    <col min="51" max="51" width="4.5" customWidth="1"/>
    <col min="52" max="54" width="1.5" customWidth="1"/>
    <col min="55" max="55" width="1.625" customWidth="1"/>
    <col min="56" max="56" width="0.25" customWidth="1"/>
    <col min="57" max="58" width="1.25" customWidth="1"/>
    <col min="59" max="59" width="1" customWidth="1"/>
    <col min="60" max="61" width="1.125" customWidth="1"/>
    <col min="62" max="64" width="1.5" customWidth="1"/>
    <col min="65" max="65" width="6.875" customWidth="1"/>
    <col min="66" max="66" width="2.875" customWidth="1"/>
    <col min="67" max="67" width="4.625" customWidth="1"/>
    <col min="68" max="68" width="9.625" customWidth="1"/>
    <col min="69" max="70" width="1.125" customWidth="1"/>
    <col min="71" max="71" width="4.25" customWidth="1"/>
    <col min="72" max="75" width="1.5" customWidth="1"/>
    <col min="76" max="77" width="0.625" customWidth="1"/>
    <col min="78" max="78" width="0.75" customWidth="1"/>
    <col min="79" max="79" width="0.125" customWidth="1"/>
    <col min="80" max="80" width="0.5" hidden="1" customWidth="1"/>
    <col min="81" max="81" width="0.125" hidden="1" customWidth="1"/>
    <col min="82" max="82" width="2.125" customWidth="1"/>
    <col min="83" max="83" width="1.375" customWidth="1"/>
    <col min="84" max="84" width="0.5" customWidth="1"/>
    <col min="85" max="85" width="4.125" customWidth="1"/>
    <col min="86" max="86" width="1.5" customWidth="1"/>
    <col min="87" max="87" width="2.875" customWidth="1"/>
    <col min="88" max="88" width="0.875" customWidth="1"/>
    <col min="89" max="89" width="1.875" customWidth="1"/>
    <col min="90" max="90" width="4" customWidth="1"/>
    <col min="91" max="91" width="3.25" customWidth="1"/>
    <col min="92" max="92" width="0.5" hidden="1" customWidth="1"/>
    <col min="93" max="93" width="0.125" customWidth="1"/>
    <col min="94" max="94" width="1.75" customWidth="1"/>
    <col min="95" max="95" width="1.5" customWidth="1"/>
    <col min="96" max="96" width="0.875" customWidth="1"/>
    <col min="97" max="97" width="2.75" customWidth="1"/>
    <col min="98" max="98" width="0.125" customWidth="1"/>
    <col min="99" max="99" width="1.5" customWidth="1"/>
    <col min="100" max="100" width="1.625" customWidth="1"/>
    <col min="101" max="102" width="1.125" customWidth="1"/>
    <col min="103" max="103" width="2.25" customWidth="1"/>
    <col min="104" max="104" width="1.875" customWidth="1"/>
    <col min="105" max="105" width="1.375" customWidth="1"/>
    <col min="106" max="106" width="1.5" customWidth="1"/>
    <col min="107" max="107" width="1.75" customWidth="1"/>
    <col min="108" max="108" width="1.875" customWidth="1"/>
    <col min="109" max="109" width="1.375" customWidth="1"/>
    <col min="110" max="110" width="1.125" customWidth="1"/>
    <col min="111" max="111" width="1" customWidth="1"/>
    <col min="112" max="112" width="1.375" customWidth="1"/>
    <col min="113" max="113" width="1.875" customWidth="1"/>
    <col min="114" max="114" width="1.25" hidden="1" customWidth="1"/>
    <col min="115" max="115" width="0.125" hidden="1" customWidth="1"/>
    <col min="116" max="116" width="0.125" customWidth="1"/>
    <col min="117" max="117" width="0.125" hidden="1" customWidth="1"/>
    <col min="118" max="118" width="3.875" customWidth="1"/>
    <col min="119" max="125" width="9" customWidth="1"/>
  </cols>
  <sheetData>
    <row r="1" spans="1:125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</row>
    <row r="2" spans="1:125" ht="13.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4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</row>
    <row r="3" spans="1:125" ht="19.5" customHeight="1">
      <c r="A3" s="1"/>
      <c r="B3" s="5"/>
      <c r="C3" s="1"/>
      <c r="D3" s="6" t="s">
        <v>0</v>
      </c>
      <c r="E3" s="6"/>
      <c r="F3" s="6"/>
      <c r="G3" s="6"/>
      <c r="H3" s="6"/>
      <c r="I3" s="6"/>
      <c r="J3" s="6" t="s">
        <v>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7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</row>
    <row r="4" spans="1:125" ht="19.5" customHeight="1">
      <c r="A4" s="1"/>
      <c r="B4" s="5"/>
      <c r="C4" s="1"/>
      <c r="D4" s="6" t="s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7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</row>
    <row r="5" spans="1:125" ht="19.5" customHeight="1">
      <c r="A5" s="1"/>
      <c r="B5" s="5"/>
      <c r="C5" s="1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7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ht="19.5" customHeight="1">
      <c r="A6" s="1"/>
      <c r="B6" s="5"/>
      <c r="C6" s="1"/>
      <c r="D6" s="6" t="s">
        <v>4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7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</row>
    <row r="7" spans="1:125" ht="19.5" customHeight="1">
      <c r="A7" s="1"/>
      <c r="B7" s="5"/>
      <c r="C7" s="1"/>
      <c r="D7" s="6" t="s">
        <v>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8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7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</row>
    <row r="8" spans="1:125" ht="19.5" customHeight="1">
      <c r="A8" s="1"/>
      <c r="B8" s="5"/>
      <c r="C8" s="1"/>
      <c r="D8" s="6"/>
      <c r="E8" s="446" t="s">
        <v>6</v>
      </c>
      <c r="F8" s="99"/>
      <c r="G8" s="99"/>
      <c r="H8" s="99"/>
      <c r="I8" s="99"/>
      <c r="J8" s="99"/>
      <c r="K8" s="100"/>
      <c r="L8" s="447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100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7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</row>
    <row r="9" spans="1:125" ht="19.5" customHeight="1">
      <c r="A9" s="1"/>
      <c r="B9" s="5"/>
      <c r="C9" s="1"/>
      <c r="D9" s="6" t="s">
        <v>7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7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</row>
    <row r="10" spans="1:125" ht="19.5" customHeight="1">
      <c r="A10" s="1"/>
      <c r="B10" s="5"/>
      <c r="C10" s="1"/>
      <c r="D10" s="6" t="s">
        <v>8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7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25" ht="19.5" customHeight="1">
      <c r="A11" s="1"/>
      <c r="B11" s="5"/>
      <c r="C11" s="1"/>
      <c r="D11" s="6" t="s">
        <v>9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7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</row>
    <row r="12" spans="1:125" ht="13.5" customHeight="1">
      <c r="A12" s="1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</row>
    <row r="13" spans="1:125" ht="7.5" customHeight="1">
      <c r="A13" s="448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</row>
    <row r="14" spans="1:125" ht="9" customHeight="1">
      <c r="A14" s="449" t="s">
        <v>10</v>
      </c>
      <c r="B14" s="212"/>
      <c r="C14" s="212"/>
      <c r="D14" s="212"/>
      <c r="E14" s="237"/>
      <c r="F14" s="450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451"/>
      <c r="AI14" s="452" t="s">
        <v>11</v>
      </c>
      <c r="AJ14" s="212"/>
      <c r="AK14" s="212"/>
      <c r="AL14" s="212"/>
      <c r="AM14" s="229"/>
      <c r="AN14" s="400" t="s">
        <v>12</v>
      </c>
      <c r="AO14" s="212"/>
      <c r="AP14" s="212"/>
      <c r="AQ14" s="212"/>
      <c r="AR14" s="212"/>
      <c r="AS14" s="229"/>
      <c r="AT14" s="444">
        <f>L8</f>
        <v>0</v>
      </c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  <c r="BK14" s="212"/>
      <c r="BL14" s="212"/>
      <c r="BM14" s="212"/>
      <c r="BN14" s="212"/>
      <c r="BO14" s="229"/>
      <c r="BP14" s="12"/>
      <c r="BQ14" s="12"/>
      <c r="BR14" s="12"/>
      <c r="BS14" s="445" t="s">
        <v>13</v>
      </c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"/>
      <c r="DN14" s="1"/>
      <c r="DO14" s="1"/>
      <c r="DP14" s="1"/>
      <c r="DQ14" s="1"/>
      <c r="DR14" s="1"/>
      <c r="DS14" s="1"/>
      <c r="DT14" s="1"/>
      <c r="DU14" s="1"/>
    </row>
    <row r="15" spans="1:125" ht="9" customHeight="1">
      <c r="A15" s="207"/>
      <c r="B15" s="174"/>
      <c r="C15" s="174"/>
      <c r="D15" s="174"/>
      <c r="E15" s="319"/>
      <c r="F15" s="380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216"/>
      <c r="AI15" s="174"/>
      <c r="AJ15" s="174"/>
      <c r="AK15" s="174"/>
      <c r="AL15" s="174"/>
      <c r="AM15" s="175"/>
      <c r="AN15" s="207"/>
      <c r="AO15" s="174"/>
      <c r="AP15" s="174"/>
      <c r="AQ15" s="174"/>
      <c r="AR15" s="174"/>
      <c r="AS15" s="175"/>
      <c r="AT15" s="207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5"/>
      <c r="BP15" s="12"/>
      <c r="BQ15" s="12"/>
      <c r="BR15" s="12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  <c r="CT15" s="174"/>
      <c r="CU15" s="174"/>
      <c r="CV15" s="174"/>
      <c r="CW15" s="174"/>
      <c r="CX15" s="174"/>
      <c r="CY15" s="174"/>
      <c r="CZ15" s="174"/>
      <c r="DA15" s="174"/>
      <c r="DB15" s="174"/>
      <c r="DC15" s="174"/>
      <c r="DD15" s="174"/>
      <c r="DE15" s="174"/>
      <c r="DF15" s="174"/>
      <c r="DG15" s="174"/>
      <c r="DH15" s="174"/>
      <c r="DI15" s="174"/>
      <c r="DJ15" s="174"/>
      <c r="DK15" s="174"/>
      <c r="DL15" s="174"/>
      <c r="DM15" s="1"/>
      <c r="DN15" s="1"/>
      <c r="DO15" s="1"/>
      <c r="DP15" s="1"/>
      <c r="DQ15" s="1"/>
      <c r="DR15" s="1"/>
      <c r="DS15" s="1"/>
      <c r="DT15" s="1"/>
      <c r="DU15" s="1"/>
    </row>
    <row r="16" spans="1:125" ht="21.75" customHeight="1">
      <c r="A16" s="203"/>
      <c r="B16" s="164"/>
      <c r="C16" s="164"/>
      <c r="D16" s="164"/>
      <c r="E16" s="182"/>
      <c r="F16" s="163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411"/>
      <c r="AI16" s="164"/>
      <c r="AJ16" s="164"/>
      <c r="AK16" s="164"/>
      <c r="AL16" s="164"/>
      <c r="AM16" s="168"/>
      <c r="AN16" s="207"/>
      <c r="AO16" s="174"/>
      <c r="AP16" s="174"/>
      <c r="AQ16" s="174"/>
      <c r="AR16" s="174"/>
      <c r="AS16" s="175"/>
      <c r="AT16" s="207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5"/>
      <c r="BP16" s="12"/>
      <c r="BQ16" s="12"/>
      <c r="BR16" s="12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"/>
      <c r="DN16" s="1"/>
      <c r="DO16" s="1"/>
      <c r="DP16" s="1"/>
      <c r="DQ16" s="1"/>
      <c r="DR16" s="1"/>
      <c r="DS16" s="1"/>
      <c r="DT16" s="1"/>
      <c r="DU16" s="1"/>
    </row>
    <row r="17" spans="1:125" ht="9" customHeight="1">
      <c r="A17" s="437" t="s">
        <v>14</v>
      </c>
      <c r="B17" s="149"/>
      <c r="C17" s="149"/>
      <c r="D17" s="149"/>
      <c r="E17" s="202"/>
      <c r="F17" s="438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410"/>
      <c r="T17" s="439" t="s">
        <v>15</v>
      </c>
      <c r="U17" s="149"/>
      <c r="V17" s="121"/>
      <c r="W17" s="440"/>
      <c r="X17" s="149"/>
      <c r="Y17" s="149"/>
      <c r="Z17" s="149"/>
      <c r="AA17" s="149"/>
      <c r="AB17" s="202"/>
      <c r="AC17" s="441">
        <f>+CY63</f>
        <v>0</v>
      </c>
      <c r="AD17" s="149"/>
      <c r="AE17" s="149"/>
      <c r="AF17" s="149"/>
      <c r="AG17" s="149"/>
      <c r="AH17" s="410"/>
      <c r="AI17" s="442" t="s">
        <v>16</v>
      </c>
      <c r="AJ17" s="149"/>
      <c r="AK17" s="149"/>
      <c r="AL17" s="149"/>
      <c r="AM17" s="150"/>
      <c r="AN17" s="443" t="s">
        <v>17</v>
      </c>
      <c r="AO17" s="149"/>
      <c r="AP17" s="149"/>
      <c r="AQ17" s="149"/>
      <c r="AR17" s="149"/>
      <c r="AS17" s="150"/>
      <c r="AT17" s="434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50"/>
      <c r="BP17" s="13"/>
      <c r="BQ17" s="13"/>
      <c r="BR17" s="13"/>
      <c r="BS17" s="435" t="s">
        <v>18</v>
      </c>
      <c r="BT17" s="174"/>
      <c r="BU17" s="174"/>
      <c r="BV17" s="174"/>
      <c r="BW17" s="174"/>
      <c r="BX17" s="174"/>
      <c r="BY17" s="174"/>
      <c r="BZ17" s="174"/>
      <c r="CA17" s="174"/>
      <c r="CB17" s="174"/>
      <c r="CC17" s="174"/>
      <c r="CD17" s="174"/>
      <c r="CE17" s="174"/>
      <c r="CF17" s="174"/>
      <c r="CG17" s="174"/>
      <c r="CH17" s="174"/>
      <c r="CI17" s="174"/>
      <c r="CJ17" s="174"/>
      <c r="CK17" s="436" t="s">
        <v>19</v>
      </c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4"/>
      <c r="DK17" s="174"/>
      <c r="DL17" s="174"/>
      <c r="DM17" s="174"/>
      <c r="DN17" s="174"/>
      <c r="DO17" s="1"/>
      <c r="DP17" s="1"/>
      <c r="DQ17" s="1"/>
      <c r="DR17" s="1"/>
      <c r="DS17" s="1"/>
      <c r="DT17" s="1"/>
      <c r="DU17" s="1"/>
    </row>
    <row r="18" spans="1:125" ht="9" customHeight="1">
      <c r="A18" s="207"/>
      <c r="B18" s="174"/>
      <c r="C18" s="174"/>
      <c r="D18" s="174"/>
      <c r="E18" s="319"/>
      <c r="F18" s="380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216"/>
      <c r="T18" s="380"/>
      <c r="U18" s="174"/>
      <c r="V18" s="321"/>
      <c r="W18" s="380"/>
      <c r="X18" s="174"/>
      <c r="Y18" s="174"/>
      <c r="Z18" s="174"/>
      <c r="AA18" s="174"/>
      <c r="AB18" s="319"/>
      <c r="AC18" s="380"/>
      <c r="AD18" s="174"/>
      <c r="AE18" s="174"/>
      <c r="AF18" s="174"/>
      <c r="AG18" s="174"/>
      <c r="AH18" s="216"/>
      <c r="AI18" s="174"/>
      <c r="AJ18" s="174"/>
      <c r="AK18" s="174"/>
      <c r="AL18" s="174"/>
      <c r="AM18" s="175"/>
      <c r="AN18" s="207"/>
      <c r="AO18" s="174"/>
      <c r="AP18" s="174"/>
      <c r="AQ18" s="174"/>
      <c r="AR18" s="174"/>
      <c r="AS18" s="175"/>
      <c r="AT18" s="207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5"/>
      <c r="BP18" s="13"/>
      <c r="BQ18" s="13"/>
      <c r="BR18" s="13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"/>
      <c r="DP18" s="1"/>
      <c r="DQ18" s="1"/>
      <c r="DR18" s="1"/>
      <c r="DS18" s="1"/>
      <c r="DT18" s="1"/>
      <c r="DU18" s="1"/>
    </row>
    <row r="19" spans="1:125" ht="21.75" customHeight="1">
      <c r="A19" s="203"/>
      <c r="B19" s="164"/>
      <c r="C19" s="164"/>
      <c r="D19" s="164"/>
      <c r="E19" s="182"/>
      <c r="F19" s="163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411"/>
      <c r="T19" s="163"/>
      <c r="U19" s="164"/>
      <c r="V19" s="165"/>
      <c r="W19" s="163"/>
      <c r="X19" s="164"/>
      <c r="Y19" s="164"/>
      <c r="Z19" s="164"/>
      <c r="AA19" s="164"/>
      <c r="AB19" s="182"/>
      <c r="AC19" s="163"/>
      <c r="AD19" s="164"/>
      <c r="AE19" s="164"/>
      <c r="AF19" s="164"/>
      <c r="AG19" s="164"/>
      <c r="AH19" s="411"/>
      <c r="AI19" s="164"/>
      <c r="AJ19" s="164"/>
      <c r="AK19" s="164"/>
      <c r="AL19" s="164"/>
      <c r="AM19" s="168"/>
      <c r="AN19" s="203"/>
      <c r="AO19" s="164"/>
      <c r="AP19" s="164"/>
      <c r="AQ19" s="164"/>
      <c r="AR19" s="164"/>
      <c r="AS19" s="168"/>
      <c r="AT19" s="20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8"/>
      <c r="BP19" s="13"/>
      <c r="BQ19" s="13"/>
      <c r="BR19" s="13"/>
      <c r="BS19" s="174"/>
      <c r="BT19" s="174"/>
      <c r="BU19" s="174"/>
      <c r="BV19" s="174"/>
      <c r="BW19" s="174"/>
      <c r="BX19" s="174"/>
      <c r="BY19" s="174"/>
      <c r="BZ19" s="174"/>
      <c r="CA19" s="174"/>
      <c r="CB19" s="174"/>
      <c r="CC19" s="174"/>
      <c r="CD19" s="174"/>
      <c r="CE19" s="174"/>
      <c r="CF19" s="174"/>
      <c r="CG19" s="174"/>
      <c r="CH19" s="174"/>
      <c r="CI19" s="174"/>
      <c r="CJ19" s="174"/>
      <c r="CK19" s="174"/>
      <c r="CL19" s="174"/>
      <c r="CM19" s="174"/>
      <c r="CN19" s="174"/>
      <c r="CO19" s="174"/>
      <c r="CP19" s="174"/>
      <c r="CQ19" s="174"/>
      <c r="CR19" s="174"/>
      <c r="CS19" s="174"/>
      <c r="CT19" s="174"/>
      <c r="CU19" s="174"/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"/>
      <c r="DP19" s="1"/>
      <c r="DQ19" s="1"/>
      <c r="DR19" s="1"/>
      <c r="DS19" s="1"/>
      <c r="DT19" s="1"/>
      <c r="DU19" s="1"/>
    </row>
    <row r="20" spans="1:125" ht="15.75" customHeight="1">
      <c r="A20" s="419" t="s">
        <v>20</v>
      </c>
      <c r="B20" s="149"/>
      <c r="C20" s="149"/>
      <c r="D20" s="149"/>
      <c r="E20" s="202"/>
      <c r="F20" s="422"/>
      <c r="G20" s="149"/>
      <c r="H20" s="149"/>
      <c r="I20" s="149"/>
      <c r="J20" s="149"/>
      <c r="K20" s="149"/>
      <c r="L20" s="149"/>
      <c r="M20" s="149"/>
      <c r="N20" s="149"/>
      <c r="O20" s="410"/>
      <c r="P20" s="420" t="s">
        <v>11</v>
      </c>
      <c r="Q20" s="149"/>
      <c r="R20" s="149"/>
      <c r="S20" s="202"/>
      <c r="T20" s="421" t="s">
        <v>21</v>
      </c>
      <c r="U20" s="149"/>
      <c r="V20" s="149"/>
      <c r="W20" s="149"/>
      <c r="X20" s="202"/>
      <c r="Y20" s="406" t="s">
        <v>22</v>
      </c>
      <c r="Z20" s="149"/>
      <c r="AA20" s="149"/>
      <c r="AB20" s="406" t="s">
        <v>23</v>
      </c>
      <c r="AC20" s="202"/>
      <c r="AD20" s="406" t="s">
        <v>24</v>
      </c>
      <c r="AE20" s="202"/>
      <c r="AF20" s="425" t="s">
        <v>25</v>
      </c>
      <c r="AG20" s="149"/>
      <c r="AH20" s="149"/>
      <c r="AI20" s="149"/>
      <c r="AJ20" s="149"/>
      <c r="AK20" s="149"/>
      <c r="AL20" s="149"/>
      <c r="AM20" s="150"/>
      <c r="AN20" s="426" t="s">
        <v>26</v>
      </c>
      <c r="AO20" s="174"/>
      <c r="AP20" s="174"/>
      <c r="AQ20" s="174"/>
      <c r="AR20" s="174"/>
      <c r="AS20" s="175"/>
      <c r="AT20" s="427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428"/>
      <c r="BP20" s="14"/>
      <c r="BQ20" s="14"/>
      <c r="BR20" s="14"/>
      <c r="BS20" s="15" t="s">
        <v>27</v>
      </c>
      <c r="BT20" s="15"/>
      <c r="BU20" s="15"/>
      <c r="BV20" s="16"/>
      <c r="BW20" s="16"/>
      <c r="BX20" s="16" t="s">
        <v>28</v>
      </c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7"/>
      <c r="CM20" s="16" t="s">
        <v>29</v>
      </c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 t="s">
        <v>30</v>
      </c>
      <c r="DA20" s="17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"/>
      <c r="DP20" s="1"/>
      <c r="DQ20" s="1"/>
      <c r="DR20" s="1"/>
      <c r="DS20" s="1"/>
      <c r="DT20" s="1"/>
      <c r="DU20" s="1"/>
    </row>
    <row r="21" spans="1:125" ht="18.75" customHeight="1">
      <c r="A21" s="412" t="s">
        <v>31</v>
      </c>
      <c r="B21" s="164"/>
      <c r="C21" s="164"/>
      <c r="D21" s="164"/>
      <c r="E21" s="182"/>
      <c r="F21" s="163"/>
      <c r="G21" s="164"/>
      <c r="H21" s="164"/>
      <c r="I21" s="164"/>
      <c r="J21" s="164"/>
      <c r="K21" s="164"/>
      <c r="L21" s="164"/>
      <c r="M21" s="164"/>
      <c r="N21" s="164"/>
      <c r="O21" s="411"/>
      <c r="P21" s="164"/>
      <c r="Q21" s="164"/>
      <c r="R21" s="164"/>
      <c r="S21" s="182"/>
      <c r="T21" s="163"/>
      <c r="U21" s="164"/>
      <c r="V21" s="164"/>
      <c r="W21" s="164"/>
      <c r="X21" s="182"/>
      <c r="Y21" s="431"/>
      <c r="Z21" s="276"/>
      <c r="AA21" s="125"/>
      <c r="AB21" s="431" t="s">
        <v>32</v>
      </c>
      <c r="AC21" s="432"/>
      <c r="AD21" s="433" t="s">
        <v>33</v>
      </c>
      <c r="AE21" s="432"/>
      <c r="AF21" s="429" t="s">
        <v>32</v>
      </c>
      <c r="AG21" s="276"/>
      <c r="AH21" s="276"/>
      <c r="AI21" s="276"/>
      <c r="AJ21" s="276"/>
      <c r="AK21" s="276"/>
      <c r="AL21" s="276"/>
      <c r="AM21" s="277"/>
      <c r="AN21" s="430" t="s">
        <v>34</v>
      </c>
      <c r="AO21" s="92"/>
      <c r="AP21" s="92"/>
      <c r="AQ21" s="92"/>
      <c r="AR21" s="92"/>
      <c r="AS21" s="97"/>
      <c r="AT21" s="176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7"/>
      <c r="BP21" s="14"/>
      <c r="BQ21" s="15"/>
      <c r="BR21" s="15"/>
      <c r="BS21" s="15" t="s">
        <v>35</v>
      </c>
      <c r="BT21" s="15"/>
      <c r="BU21" s="15"/>
      <c r="BV21" s="16"/>
      <c r="BW21" s="16"/>
      <c r="BX21" s="16" t="s">
        <v>36</v>
      </c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 t="s">
        <v>37</v>
      </c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 t="s">
        <v>38</v>
      </c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"/>
      <c r="DP21" s="1"/>
      <c r="DQ21" s="1"/>
      <c r="DR21" s="1"/>
      <c r="DS21" s="1"/>
      <c r="DT21" s="1"/>
      <c r="DU21" s="1"/>
    </row>
    <row r="22" spans="1:125" ht="20.25" customHeight="1">
      <c r="A22" s="419" t="s">
        <v>39</v>
      </c>
      <c r="B22" s="149"/>
      <c r="C22" s="149"/>
      <c r="D22" s="149"/>
      <c r="E22" s="202"/>
      <c r="F22" s="409"/>
      <c r="G22" s="149"/>
      <c r="H22" s="149"/>
      <c r="I22" s="149"/>
      <c r="J22" s="149"/>
      <c r="K22" s="149"/>
      <c r="L22" s="149"/>
      <c r="M22" s="149"/>
      <c r="N22" s="149"/>
      <c r="O22" s="410"/>
      <c r="P22" s="420" t="s">
        <v>11</v>
      </c>
      <c r="Q22" s="149"/>
      <c r="R22" s="149"/>
      <c r="S22" s="202"/>
      <c r="T22" s="423" t="s">
        <v>40</v>
      </c>
      <c r="U22" s="149"/>
      <c r="V22" s="149"/>
      <c r="W22" s="149"/>
      <c r="X22" s="202"/>
      <c r="Y22" s="424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50"/>
      <c r="AN22" s="395"/>
      <c r="AO22" s="174"/>
      <c r="AP22" s="174"/>
      <c r="AQ22" s="396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396"/>
      <c r="BE22" s="174"/>
      <c r="BF22" s="174"/>
      <c r="BG22" s="174"/>
      <c r="BH22" s="174"/>
      <c r="BI22" s="174"/>
      <c r="BJ22" s="174"/>
      <c r="BK22" s="174"/>
      <c r="BL22" s="174"/>
      <c r="BM22" s="174"/>
      <c r="BN22" s="174"/>
      <c r="BO22" s="14"/>
      <c r="BP22" s="14"/>
      <c r="BQ22" s="15"/>
      <c r="BR22" s="15"/>
      <c r="BS22" s="15" t="s">
        <v>41</v>
      </c>
      <c r="BT22" s="15"/>
      <c r="BU22" s="15"/>
      <c r="BV22" s="16"/>
      <c r="BW22" s="16"/>
      <c r="BX22" s="16" t="s">
        <v>42</v>
      </c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 t="s">
        <v>43</v>
      </c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 t="s">
        <v>44</v>
      </c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"/>
      <c r="DP22" s="1"/>
      <c r="DQ22" s="1"/>
      <c r="DR22" s="1"/>
      <c r="DS22" s="1"/>
      <c r="DT22" s="1"/>
      <c r="DU22" s="1"/>
    </row>
    <row r="23" spans="1:125" ht="20.25" customHeight="1">
      <c r="A23" s="412" t="s">
        <v>45</v>
      </c>
      <c r="B23" s="164"/>
      <c r="C23" s="164"/>
      <c r="D23" s="164"/>
      <c r="E23" s="182"/>
      <c r="F23" s="163"/>
      <c r="G23" s="164"/>
      <c r="H23" s="164"/>
      <c r="I23" s="164"/>
      <c r="J23" s="164"/>
      <c r="K23" s="164"/>
      <c r="L23" s="164"/>
      <c r="M23" s="164"/>
      <c r="N23" s="164"/>
      <c r="O23" s="411"/>
      <c r="P23" s="164"/>
      <c r="Q23" s="164"/>
      <c r="R23" s="164"/>
      <c r="S23" s="182"/>
      <c r="T23" s="163"/>
      <c r="U23" s="164"/>
      <c r="V23" s="164"/>
      <c r="W23" s="164"/>
      <c r="X23" s="182"/>
      <c r="Y23" s="163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8"/>
      <c r="AN23" s="397" t="s">
        <v>46</v>
      </c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5"/>
      <c r="BR23" s="15"/>
      <c r="BS23" s="15" t="s">
        <v>47</v>
      </c>
      <c r="BT23" s="15"/>
      <c r="BU23" s="15"/>
      <c r="BV23" s="16"/>
      <c r="BW23" s="16"/>
      <c r="BX23" s="16" t="s">
        <v>48</v>
      </c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 t="s">
        <v>49</v>
      </c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 t="s">
        <v>50</v>
      </c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"/>
      <c r="DP23" s="1"/>
      <c r="DQ23" s="1"/>
      <c r="DR23" s="1"/>
      <c r="DS23" s="1"/>
      <c r="DT23" s="1"/>
      <c r="DU23" s="1"/>
    </row>
    <row r="24" spans="1:125" ht="9.75" customHeight="1">
      <c r="A24" s="413" t="s">
        <v>51</v>
      </c>
      <c r="B24" s="202"/>
      <c r="C24" s="414"/>
      <c r="D24" s="149"/>
      <c r="E24" s="149"/>
      <c r="F24" s="149"/>
      <c r="G24" s="149"/>
      <c r="H24" s="149"/>
      <c r="I24" s="415" t="s">
        <v>52</v>
      </c>
      <c r="J24" s="418"/>
      <c r="K24" s="149"/>
      <c r="L24" s="410"/>
      <c r="M24" s="379" t="s">
        <v>53</v>
      </c>
      <c r="N24" s="149"/>
      <c r="O24" s="404"/>
      <c r="P24" s="149"/>
      <c r="Q24" s="149"/>
      <c r="R24" s="149"/>
      <c r="S24" s="149"/>
      <c r="T24" s="149"/>
      <c r="U24" s="149"/>
      <c r="V24" s="149"/>
      <c r="W24" s="149"/>
      <c r="X24" s="202"/>
      <c r="Y24" s="405" t="s">
        <v>54</v>
      </c>
      <c r="Z24" s="406"/>
      <c r="AA24" s="149"/>
      <c r="AB24" s="149"/>
      <c r="AC24" s="202"/>
      <c r="AD24" s="405" t="s">
        <v>55</v>
      </c>
      <c r="AE24" s="407"/>
      <c r="AF24" s="149"/>
      <c r="AG24" s="149"/>
      <c r="AH24" s="149"/>
      <c r="AI24" s="149"/>
      <c r="AJ24" s="149"/>
      <c r="AK24" s="149"/>
      <c r="AL24" s="149"/>
      <c r="AM24" s="150"/>
      <c r="AN24" s="207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4"/>
      <c r="BN24" s="174"/>
      <c r="BO24" s="174"/>
      <c r="BP24" s="174"/>
      <c r="BQ24" s="18"/>
      <c r="BR24" s="18"/>
      <c r="BS24" s="18"/>
      <c r="BT24" s="18"/>
      <c r="BU24" s="18"/>
      <c r="BV24" s="18"/>
      <c r="BW24" s="18"/>
      <c r="BX24" s="19"/>
      <c r="BY24" s="1"/>
      <c r="BZ24" s="1"/>
      <c r="CA24" s="1"/>
      <c r="CB24" s="1"/>
      <c r="CC24" s="1"/>
      <c r="CD24" s="398" t="s">
        <v>56</v>
      </c>
      <c r="CE24" s="174"/>
      <c r="CF24" s="174"/>
      <c r="CG24" s="174"/>
      <c r="CH24" s="174"/>
      <c r="CI24" s="174"/>
      <c r="CJ24" s="174"/>
      <c r="CK24" s="174"/>
      <c r="CL24" s="174"/>
      <c r="CM24" s="174"/>
      <c r="CN24" s="174"/>
      <c r="CO24" s="174"/>
      <c r="CP24" s="174"/>
      <c r="CQ24" s="174"/>
      <c r="CR24" s="174"/>
      <c r="CS24" s="174"/>
      <c r="CT24" s="174"/>
      <c r="CU24" s="174"/>
      <c r="CV24" s="174"/>
      <c r="CW24" s="174"/>
      <c r="CX24" s="174"/>
      <c r="CY24" s="20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"/>
      <c r="DN24" s="1"/>
      <c r="DO24" s="1"/>
      <c r="DP24" s="1"/>
      <c r="DQ24" s="1"/>
      <c r="DR24" s="1"/>
      <c r="DS24" s="1"/>
      <c r="DT24" s="1"/>
      <c r="DU24" s="1"/>
    </row>
    <row r="25" spans="1:125" ht="19.5" customHeight="1">
      <c r="A25" s="207"/>
      <c r="B25" s="319"/>
      <c r="C25" s="380"/>
      <c r="D25" s="174"/>
      <c r="E25" s="174"/>
      <c r="F25" s="174"/>
      <c r="G25" s="174"/>
      <c r="H25" s="174"/>
      <c r="I25" s="416"/>
      <c r="J25" s="380"/>
      <c r="K25" s="174"/>
      <c r="L25" s="216"/>
      <c r="M25" s="380"/>
      <c r="N25" s="174"/>
      <c r="O25" s="380"/>
      <c r="P25" s="174"/>
      <c r="Q25" s="174"/>
      <c r="R25" s="174"/>
      <c r="S25" s="174"/>
      <c r="T25" s="174"/>
      <c r="U25" s="174"/>
      <c r="V25" s="174"/>
      <c r="W25" s="174"/>
      <c r="X25" s="319"/>
      <c r="Y25" s="174"/>
      <c r="Z25" s="380"/>
      <c r="AA25" s="174"/>
      <c r="AB25" s="174"/>
      <c r="AC25" s="319"/>
      <c r="AD25" s="174"/>
      <c r="AE25" s="380"/>
      <c r="AF25" s="174"/>
      <c r="AG25" s="174"/>
      <c r="AH25" s="174"/>
      <c r="AI25" s="174"/>
      <c r="AJ25" s="174"/>
      <c r="AK25" s="174"/>
      <c r="AL25" s="174"/>
      <c r="AM25" s="175"/>
      <c r="AN25" s="408" t="s">
        <v>57</v>
      </c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"/>
      <c r="BZ25" s="1"/>
      <c r="CA25" s="1"/>
      <c r="CB25" s="1"/>
      <c r="CC25" s="1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20"/>
      <c r="CZ25" s="21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"/>
      <c r="DN25" s="1"/>
      <c r="DO25" s="1"/>
      <c r="DP25" s="1"/>
      <c r="DQ25" s="1"/>
      <c r="DR25" s="1"/>
      <c r="DS25" s="1"/>
      <c r="DT25" s="1"/>
      <c r="DU25" s="1"/>
    </row>
    <row r="26" spans="1:125" ht="15.75" customHeight="1">
      <c r="A26" s="176"/>
      <c r="B26" s="326"/>
      <c r="C26" s="381"/>
      <c r="D26" s="92"/>
      <c r="E26" s="92"/>
      <c r="F26" s="92"/>
      <c r="G26" s="92"/>
      <c r="H26" s="92"/>
      <c r="I26" s="417"/>
      <c r="J26" s="381"/>
      <c r="K26" s="92"/>
      <c r="L26" s="220"/>
      <c r="M26" s="381"/>
      <c r="N26" s="92"/>
      <c r="O26" s="381"/>
      <c r="P26" s="92"/>
      <c r="Q26" s="92"/>
      <c r="R26" s="92"/>
      <c r="S26" s="92"/>
      <c r="T26" s="92"/>
      <c r="U26" s="92"/>
      <c r="V26" s="92"/>
      <c r="W26" s="92"/>
      <c r="X26" s="326"/>
      <c r="Y26" s="92"/>
      <c r="Z26" s="381"/>
      <c r="AA26" s="92"/>
      <c r="AB26" s="92"/>
      <c r="AC26" s="326"/>
      <c r="AD26" s="92"/>
      <c r="AE26" s="381"/>
      <c r="AF26" s="92"/>
      <c r="AG26" s="92"/>
      <c r="AH26" s="92"/>
      <c r="AI26" s="92"/>
      <c r="AJ26" s="92"/>
      <c r="AK26" s="92"/>
      <c r="AL26" s="92"/>
      <c r="AM26" s="97"/>
      <c r="AN26" s="408" t="s">
        <v>58</v>
      </c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  <c r="BX26" s="19"/>
      <c r="BY26" s="1"/>
      <c r="BZ26" s="1"/>
      <c r="CA26" s="1"/>
      <c r="CB26" s="1"/>
      <c r="CC26" s="1"/>
      <c r="CD26" s="399" t="s">
        <v>59</v>
      </c>
      <c r="CE26" s="174"/>
      <c r="CF26" s="174"/>
      <c r="CG26" s="174"/>
      <c r="CH26" s="174"/>
      <c r="CI26" s="174"/>
      <c r="CJ26" s="174"/>
      <c r="CK26" s="174"/>
      <c r="CL26" s="174"/>
      <c r="CM26" s="174"/>
      <c r="CN26" s="174"/>
      <c r="CO26" s="174"/>
      <c r="CP26" s="174"/>
      <c r="CQ26" s="174"/>
      <c r="CR26" s="174"/>
      <c r="CS26" s="174"/>
      <c r="CT26" s="174"/>
      <c r="CU26" s="174"/>
      <c r="CV26" s="174"/>
      <c r="CW26" s="174"/>
      <c r="CX26" s="174"/>
      <c r="CY26" s="22"/>
      <c r="CZ26" s="21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"/>
      <c r="DN26" s="1"/>
      <c r="DO26" s="1"/>
      <c r="DP26" s="1"/>
      <c r="DQ26" s="1"/>
      <c r="DR26" s="1"/>
      <c r="DS26" s="1"/>
      <c r="DT26" s="1"/>
      <c r="DU26" s="1"/>
    </row>
    <row r="27" spans="1:125" ht="6" customHeight="1">
      <c r="A27" s="40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</row>
    <row r="28" spans="1:125" ht="7.5" customHeight="1">
      <c r="A28" s="403" t="s">
        <v>60</v>
      </c>
      <c r="B28" s="212"/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29"/>
      <c r="BY28" s="1"/>
      <c r="BZ28" s="1"/>
      <c r="CA28" s="1"/>
      <c r="CB28" s="1"/>
      <c r="CC28" s="1"/>
      <c r="CD28" s="400" t="s">
        <v>61</v>
      </c>
      <c r="CE28" s="212"/>
      <c r="CF28" s="212"/>
      <c r="CG28" s="212"/>
      <c r="CH28" s="212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29"/>
      <c r="DO28" s="1"/>
      <c r="DP28" s="1"/>
      <c r="DQ28" s="1"/>
      <c r="DR28" s="1"/>
      <c r="DS28" s="1"/>
      <c r="DT28" s="1"/>
      <c r="DU28" s="1"/>
    </row>
    <row r="29" spans="1:125" ht="9" customHeight="1">
      <c r="A29" s="207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5"/>
      <c r="BY29" s="1"/>
      <c r="BZ29" s="1"/>
      <c r="CA29" s="1"/>
      <c r="CB29" s="1"/>
      <c r="CC29" s="1"/>
      <c r="CD29" s="207"/>
      <c r="CE29" s="174"/>
      <c r="CF29" s="174"/>
      <c r="CG29" s="174"/>
      <c r="CH29" s="174"/>
      <c r="CI29" s="174"/>
      <c r="CJ29" s="174"/>
      <c r="CK29" s="174"/>
      <c r="CL29" s="174"/>
      <c r="CM29" s="174"/>
      <c r="CN29" s="174"/>
      <c r="CO29" s="174"/>
      <c r="CP29" s="174"/>
      <c r="CQ29" s="174"/>
      <c r="CR29" s="174"/>
      <c r="CS29" s="174"/>
      <c r="CT29" s="174"/>
      <c r="CU29" s="174"/>
      <c r="CV29" s="174"/>
      <c r="CW29" s="174"/>
      <c r="CX29" s="174"/>
      <c r="CY29" s="174"/>
      <c r="CZ29" s="174"/>
      <c r="DA29" s="174"/>
      <c r="DB29" s="174"/>
      <c r="DC29" s="174"/>
      <c r="DD29" s="174"/>
      <c r="DE29" s="174"/>
      <c r="DF29" s="174"/>
      <c r="DG29" s="174"/>
      <c r="DH29" s="174"/>
      <c r="DI29" s="174"/>
      <c r="DJ29" s="174"/>
      <c r="DK29" s="174"/>
      <c r="DL29" s="174"/>
      <c r="DM29" s="174"/>
      <c r="DN29" s="175"/>
      <c r="DO29" s="1"/>
      <c r="DP29" s="1"/>
      <c r="DQ29" s="1"/>
      <c r="DR29" s="1"/>
      <c r="DS29" s="1"/>
      <c r="DT29" s="1"/>
      <c r="DU29" s="1"/>
    </row>
    <row r="30" spans="1:125" ht="13.5" customHeight="1">
      <c r="A30" s="176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7"/>
      <c r="BY30" s="1"/>
      <c r="BZ30" s="1"/>
      <c r="CA30" s="1"/>
      <c r="CB30" s="1"/>
      <c r="CC30" s="1"/>
      <c r="CD30" s="401" t="s">
        <v>62</v>
      </c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8"/>
      <c r="CU30" s="23"/>
      <c r="CV30" s="196" t="s">
        <v>63</v>
      </c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8"/>
      <c r="DO30" s="1"/>
      <c r="DP30" s="1"/>
      <c r="DQ30" s="1"/>
      <c r="DR30" s="1"/>
      <c r="DS30" s="1"/>
      <c r="DT30" s="1"/>
      <c r="DU30" s="1"/>
    </row>
    <row r="31" spans="1:125" ht="24" customHeight="1">
      <c r="A31" s="367" t="s">
        <v>64</v>
      </c>
      <c r="B31" s="212"/>
      <c r="C31" s="237"/>
      <c r="D31" s="368" t="s">
        <v>65</v>
      </c>
      <c r="E31" s="254"/>
      <c r="F31" s="254"/>
      <c r="G31" s="254"/>
      <c r="H31" s="255"/>
      <c r="I31" s="369" t="s">
        <v>66</v>
      </c>
      <c r="J31" s="370"/>
      <c r="K31" s="24" t="s">
        <v>67</v>
      </c>
      <c r="L31" s="371" t="s">
        <v>68</v>
      </c>
      <c r="M31" s="255"/>
      <c r="N31" s="372" t="s">
        <v>67</v>
      </c>
      <c r="O31" s="254"/>
      <c r="P31" s="254"/>
      <c r="Q31" s="254"/>
      <c r="R31" s="373"/>
      <c r="S31" s="374" t="s">
        <v>64</v>
      </c>
      <c r="T31" s="116"/>
      <c r="U31" s="117"/>
      <c r="V31" s="118" t="s">
        <v>65</v>
      </c>
      <c r="W31" s="116"/>
      <c r="X31" s="116"/>
      <c r="Y31" s="116"/>
      <c r="Z31" s="119"/>
      <c r="AA31" s="393" t="s">
        <v>66</v>
      </c>
      <c r="AB31" s="376"/>
      <c r="AC31" s="123" t="s">
        <v>67</v>
      </c>
      <c r="AD31" s="116"/>
      <c r="AE31" s="394" t="s">
        <v>69</v>
      </c>
      <c r="AF31" s="376"/>
      <c r="AG31" s="392" t="s">
        <v>67</v>
      </c>
      <c r="AH31" s="116"/>
      <c r="AI31" s="116"/>
      <c r="AJ31" s="116"/>
      <c r="AK31" s="116"/>
      <c r="AL31" s="119"/>
      <c r="AM31" s="374" t="s">
        <v>64</v>
      </c>
      <c r="AN31" s="116"/>
      <c r="AO31" s="117"/>
      <c r="AP31" s="118" t="s">
        <v>65</v>
      </c>
      <c r="AQ31" s="116"/>
      <c r="AR31" s="116"/>
      <c r="AS31" s="116"/>
      <c r="AT31" s="376"/>
      <c r="AU31" s="389" t="s">
        <v>66</v>
      </c>
      <c r="AV31" s="376"/>
      <c r="AW31" s="25" t="s">
        <v>67</v>
      </c>
      <c r="AX31" s="388" t="s">
        <v>69</v>
      </c>
      <c r="AY31" s="119"/>
      <c r="AZ31" s="126" t="s">
        <v>67</v>
      </c>
      <c r="BA31" s="116"/>
      <c r="BB31" s="116"/>
      <c r="BC31" s="116"/>
      <c r="BD31" s="127"/>
      <c r="BE31" s="374" t="s">
        <v>64</v>
      </c>
      <c r="BF31" s="116"/>
      <c r="BG31" s="117"/>
      <c r="BH31" s="118" t="s">
        <v>65</v>
      </c>
      <c r="BI31" s="116"/>
      <c r="BJ31" s="116"/>
      <c r="BK31" s="116"/>
      <c r="BL31" s="116"/>
      <c r="BM31" s="119"/>
      <c r="BN31" s="389" t="s">
        <v>66</v>
      </c>
      <c r="BO31" s="376"/>
      <c r="BP31" s="25" t="s">
        <v>67</v>
      </c>
      <c r="BQ31" s="390" t="s">
        <v>69</v>
      </c>
      <c r="BR31" s="254"/>
      <c r="BS31" s="391"/>
      <c r="BT31" s="392" t="s">
        <v>67</v>
      </c>
      <c r="BU31" s="116"/>
      <c r="BV31" s="116"/>
      <c r="BW31" s="116"/>
      <c r="BX31" s="127"/>
      <c r="BY31" s="1"/>
      <c r="BZ31" s="1"/>
      <c r="CA31" s="1"/>
      <c r="CB31" s="1"/>
      <c r="CC31" s="1"/>
      <c r="CD31" s="382" t="s">
        <v>64</v>
      </c>
      <c r="CE31" s="134"/>
      <c r="CF31" s="134"/>
      <c r="CG31" s="383" t="s">
        <v>65</v>
      </c>
      <c r="CH31" s="134"/>
      <c r="CI31" s="134"/>
      <c r="CJ31" s="226"/>
      <c r="CK31" s="26"/>
      <c r="CL31" s="384" t="s">
        <v>70</v>
      </c>
      <c r="CM31" s="134"/>
      <c r="CN31" s="26"/>
      <c r="CO31" s="26"/>
      <c r="CP31" s="383" t="s">
        <v>67</v>
      </c>
      <c r="CQ31" s="134"/>
      <c r="CR31" s="134"/>
      <c r="CS31" s="134"/>
      <c r="CT31" s="138"/>
      <c r="CU31" s="1"/>
      <c r="CV31" s="382" t="s">
        <v>64</v>
      </c>
      <c r="CW31" s="134"/>
      <c r="CX31" s="134"/>
      <c r="CY31" s="385" t="s">
        <v>65</v>
      </c>
      <c r="CZ31" s="134"/>
      <c r="DA31" s="134"/>
      <c r="DB31" s="134"/>
      <c r="DC31" s="134"/>
      <c r="DD31" s="386" t="s">
        <v>70</v>
      </c>
      <c r="DE31" s="134"/>
      <c r="DF31" s="134"/>
      <c r="DG31" s="136"/>
      <c r="DH31" s="387" t="s">
        <v>67</v>
      </c>
      <c r="DI31" s="134"/>
      <c r="DJ31" s="134"/>
      <c r="DK31" s="134"/>
      <c r="DL31" s="134"/>
      <c r="DM31" s="134"/>
      <c r="DN31" s="138"/>
      <c r="DO31" s="1"/>
      <c r="DP31" s="1"/>
      <c r="DQ31" s="1"/>
      <c r="DR31" s="1"/>
      <c r="DS31" s="1"/>
      <c r="DT31" s="1"/>
      <c r="DU31" s="1"/>
    </row>
    <row r="32" spans="1:125" ht="18.75" customHeight="1">
      <c r="A32" s="197">
        <v>1</v>
      </c>
      <c r="B32" s="116"/>
      <c r="C32" s="117"/>
      <c r="D32" s="272" t="s">
        <v>71</v>
      </c>
      <c r="E32" s="99"/>
      <c r="F32" s="99"/>
      <c r="G32" s="99"/>
      <c r="H32" s="99"/>
      <c r="I32" s="375">
        <v>6975</v>
      </c>
      <c r="J32" s="376"/>
      <c r="K32" s="27"/>
      <c r="L32" s="377">
        <v>775</v>
      </c>
      <c r="M32" s="116"/>
      <c r="N32" s="378"/>
      <c r="O32" s="116"/>
      <c r="P32" s="116"/>
      <c r="Q32" s="116"/>
      <c r="R32" s="127"/>
      <c r="S32" s="98">
        <v>101</v>
      </c>
      <c r="T32" s="99"/>
      <c r="U32" s="100"/>
      <c r="V32" s="101" t="s">
        <v>72</v>
      </c>
      <c r="W32" s="99"/>
      <c r="X32" s="99"/>
      <c r="Y32" s="99"/>
      <c r="Z32" s="99"/>
      <c r="AA32" s="110">
        <v>1750</v>
      </c>
      <c r="AB32" s="103"/>
      <c r="AC32" s="345"/>
      <c r="AD32" s="346"/>
      <c r="AE32" s="110">
        <v>175</v>
      </c>
      <c r="AF32" s="103"/>
      <c r="AG32" s="347"/>
      <c r="AH32" s="99"/>
      <c r="AI32" s="99"/>
      <c r="AJ32" s="99"/>
      <c r="AK32" s="99"/>
      <c r="AL32" s="346"/>
      <c r="AM32" s="98">
        <v>301</v>
      </c>
      <c r="AN32" s="99"/>
      <c r="AO32" s="100"/>
      <c r="AP32" s="109" t="s">
        <v>73</v>
      </c>
      <c r="AQ32" s="99"/>
      <c r="AR32" s="99"/>
      <c r="AS32" s="99"/>
      <c r="AT32" s="99"/>
      <c r="AU32" s="102">
        <v>1950</v>
      </c>
      <c r="AV32" s="103"/>
      <c r="AW32" s="28"/>
      <c r="AX32" s="110">
        <v>300</v>
      </c>
      <c r="AY32" s="103"/>
      <c r="AZ32" s="111"/>
      <c r="BA32" s="99"/>
      <c r="BB32" s="99"/>
      <c r="BC32" s="99"/>
      <c r="BD32" s="108"/>
      <c r="BE32" s="98">
        <v>401</v>
      </c>
      <c r="BF32" s="99"/>
      <c r="BG32" s="100"/>
      <c r="BH32" s="112" t="s">
        <v>74</v>
      </c>
      <c r="BI32" s="99"/>
      <c r="BJ32" s="99"/>
      <c r="BK32" s="99"/>
      <c r="BL32" s="99"/>
      <c r="BM32" s="99"/>
      <c r="BN32" s="102">
        <v>3250</v>
      </c>
      <c r="BO32" s="103"/>
      <c r="BP32" s="29"/>
      <c r="BQ32" s="352">
        <v>625</v>
      </c>
      <c r="BR32" s="99"/>
      <c r="BS32" s="103"/>
      <c r="BT32" s="353"/>
      <c r="BU32" s="99"/>
      <c r="BV32" s="99"/>
      <c r="BW32" s="99"/>
      <c r="BX32" s="108"/>
      <c r="BY32" s="1"/>
      <c r="BZ32" s="1"/>
      <c r="CA32" s="1"/>
      <c r="CB32" s="1"/>
      <c r="CC32" s="1"/>
      <c r="CD32" s="181">
        <v>47</v>
      </c>
      <c r="CE32" s="164"/>
      <c r="CF32" s="182"/>
      <c r="CG32" s="183" t="s">
        <v>75</v>
      </c>
      <c r="CH32" s="164"/>
      <c r="CI32" s="164"/>
      <c r="CJ32" s="164"/>
      <c r="CK32" s="165"/>
      <c r="CL32" s="365">
        <v>1700</v>
      </c>
      <c r="CM32" s="116"/>
      <c r="CN32" s="116"/>
      <c r="CO32" s="117"/>
      <c r="CP32" s="366"/>
      <c r="CQ32" s="276"/>
      <c r="CR32" s="276"/>
      <c r="CS32" s="276"/>
      <c r="CT32" s="277"/>
      <c r="CU32" s="1"/>
      <c r="CV32" s="98">
        <v>352</v>
      </c>
      <c r="CW32" s="99"/>
      <c r="CX32" s="100"/>
      <c r="CY32" s="101" t="s">
        <v>76</v>
      </c>
      <c r="CZ32" s="99"/>
      <c r="DA32" s="139" t="s">
        <v>77</v>
      </c>
      <c r="DB32" s="99"/>
      <c r="DC32" s="99"/>
      <c r="DD32" s="363">
        <v>600</v>
      </c>
      <c r="DE32" s="99"/>
      <c r="DF32" s="99"/>
      <c r="DG32" s="100"/>
      <c r="DH32" s="364"/>
      <c r="DI32" s="276"/>
      <c r="DJ32" s="276"/>
      <c r="DK32" s="276"/>
      <c r="DL32" s="276"/>
      <c r="DM32" s="276"/>
      <c r="DN32" s="277"/>
      <c r="DO32" s="1"/>
      <c r="DP32" s="1"/>
      <c r="DQ32" s="1"/>
      <c r="DR32" s="1"/>
      <c r="DS32" s="1"/>
      <c r="DT32" s="1"/>
      <c r="DU32" s="1"/>
    </row>
    <row r="33" spans="1:125" ht="18.75" customHeight="1">
      <c r="A33" s="98">
        <v>4</v>
      </c>
      <c r="B33" s="99"/>
      <c r="C33" s="100"/>
      <c r="D33" s="112" t="s">
        <v>78</v>
      </c>
      <c r="E33" s="99"/>
      <c r="F33" s="99"/>
      <c r="G33" s="99"/>
      <c r="H33" s="100"/>
      <c r="I33" s="110">
        <v>800</v>
      </c>
      <c r="J33" s="103"/>
      <c r="K33" s="30"/>
      <c r="L33" s="132">
        <v>250</v>
      </c>
      <c r="M33" s="99"/>
      <c r="N33" s="114"/>
      <c r="O33" s="99"/>
      <c r="P33" s="99"/>
      <c r="Q33" s="99"/>
      <c r="R33" s="108"/>
      <c r="S33" s="148">
        <v>102</v>
      </c>
      <c r="T33" s="149"/>
      <c r="U33" s="202"/>
      <c r="V33" s="246" t="s">
        <v>79</v>
      </c>
      <c r="W33" s="149"/>
      <c r="X33" s="149"/>
      <c r="Y33" s="149"/>
      <c r="Z33" s="149"/>
      <c r="AA33" s="120">
        <v>1825</v>
      </c>
      <c r="AB33" s="121"/>
      <c r="AC33" s="355"/>
      <c r="AD33" s="356"/>
      <c r="AE33" s="120">
        <v>250</v>
      </c>
      <c r="AF33" s="121"/>
      <c r="AG33" s="357"/>
      <c r="AH33" s="179"/>
      <c r="AI33" s="179"/>
      <c r="AJ33" s="179"/>
      <c r="AK33" s="179"/>
      <c r="AL33" s="356"/>
      <c r="AM33" s="98">
        <v>302</v>
      </c>
      <c r="AN33" s="99"/>
      <c r="AO33" s="100"/>
      <c r="AP33" s="112" t="s">
        <v>80</v>
      </c>
      <c r="AQ33" s="99"/>
      <c r="AR33" s="99"/>
      <c r="AS33" s="99"/>
      <c r="AT33" s="99"/>
      <c r="AU33" s="102">
        <v>1825</v>
      </c>
      <c r="AV33" s="103"/>
      <c r="AW33" s="28"/>
      <c r="AX33" s="104">
        <v>225</v>
      </c>
      <c r="AY33" s="99"/>
      <c r="AZ33" s="111"/>
      <c r="BA33" s="99"/>
      <c r="BB33" s="99"/>
      <c r="BC33" s="99"/>
      <c r="BD33" s="108"/>
      <c r="BE33" s="98">
        <v>403</v>
      </c>
      <c r="BF33" s="99"/>
      <c r="BG33" s="100"/>
      <c r="BH33" s="101" t="s">
        <v>81</v>
      </c>
      <c r="BI33" s="99"/>
      <c r="BJ33" s="99"/>
      <c r="BK33" s="99"/>
      <c r="BL33" s="99"/>
      <c r="BM33" s="99"/>
      <c r="BN33" s="102">
        <v>1725</v>
      </c>
      <c r="BO33" s="103"/>
      <c r="BP33" s="28"/>
      <c r="BQ33" s="352">
        <v>350</v>
      </c>
      <c r="BR33" s="99"/>
      <c r="BS33" s="103"/>
      <c r="BT33" s="353"/>
      <c r="BU33" s="99"/>
      <c r="BV33" s="99"/>
      <c r="BW33" s="99"/>
      <c r="BX33" s="108"/>
      <c r="BY33" s="1"/>
      <c r="BZ33" s="1"/>
      <c r="CA33" s="1"/>
      <c r="CB33" s="1"/>
      <c r="CC33" s="1"/>
      <c r="CD33" s="98">
        <v>52</v>
      </c>
      <c r="CE33" s="99"/>
      <c r="CF33" s="100"/>
      <c r="CG33" s="101" t="s">
        <v>77</v>
      </c>
      <c r="CH33" s="99"/>
      <c r="CI33" s="99"/>
      <c r="CJ33" s="99"/>
      <c r="CK33" s="103"/>
      <c r="CL33" s="312">
        <v>1650</v>
      </c>
      <c r="CM33" s="99"/>
      <c r="CN33" s="99"/>
      <c r="CO33" s="100"/>
      <c r="CP33" s="354"/>
      <c r="CQ33" s="99"/>
      <c r="CR33" s="99"/>
      <c r="CS33" s="99"/>
      <c r="CT33" s="108"/>
      <c r="CU33" s="1"/>
      <c r="CV33" s="148"/>
      <c r="CW33" s="149"/>
      <c r="CX33" s="149"/>
      <c r="CY33" s="149"/>
      <c r="CZ33" s="149"/>
      <c r="DA33" s="149"/>
      <c r="DB33" s="149"/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50"/>
      <c r="DO33" s="1"/>
      <c r="DP33" s="1"/>
      <c r="DQ33" s="1"/>
      <c r="DR33" s="1"/>
      <c r="DS33" s="1"/>
      <c r="DT33" s="1"/>
      <c r="DU33" s="1"/>
    </row>
    <row r="34" spans="1:125" ht="18.75" customHeight="1">
      <c r="A34" s="98">
        <v>34</v>
      </c>
      <c r="B34" s="99"/>
      <c r="C34" s="100"/>
      <c r="D34" s="112" t="s">
        <v>82</v>
      </c>
      <c r="E34" s="99"/>
      <c r="F34" s="99"/>
      <c r="G34" s="99"/>
      <c r="H34" s="99"/>
      <c r="I34" s="110">
        <v>5075</v>
      </c>
      <c r="J34" s="103"/>
      <c r="K34" s="28"/>
      <c r="L34" s="113">
        <v>425</v>
      </c>
      <c r="M34" s="103"/>
      <c r="N34" s="360"/>
      <c r="O34" s="276"/>
      <c r="P34" s="276"/>
      <c r="Q34" s="276"/>
      <c r="R34" s="277"/>
      <c r="S34" s="361" t="s">
        <v>83</v>
      </c>
      <c r="T34" s="337"/>
      <c r="U34" s="337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62"/>
      <c r="AM34" s="139">
        <v>303</v>
      </c>
      <c r="AN34" s="99"/>
      <c r="AO34" s="100"/>
      <c r="AP34" s="109" t="s">
        <v>84</v>
      </c>
      <c r="AQ34" s="99"/>
      <c r="AR34" s="99"/>
      <c r="AS34" s="99"/>
      <c r="AT34" s="99"/>
      <c r="AU34" s="102">
        <v>1675</v>
      </c>
      <c r="AV34" s="103"/>
      <c r="AW34" s="28"/>
      <c r="AX34" s="110">
        <v>150</v>
      </c>
      <c r="AY34" s="103"/>
      <c r="AZ34" s="111"/>
      <c r="BA34" s="99"/>
      <c r="BB34" s="99"/>
      <c r="BC34" s="99"/>
      <c r="BD34" s="108"/>
      <c r="BE34" s="98">
        <v>404</v>
      </c>
      <c r="BF34" s="99"/>
      <c r="BG34" s="100"/>
      <c r="BH34" s="101" t="s">
        <v>85</v>
      </c>
      <c r="BI34" s="99"/>
      <c r="BJ34" s="99"/>
      <c r="BK34" s="99"/>
      <c r="BL34" s="99"/>
      <c r="BM34" s="99"/>
      <c r="BN34" s="102">
        <v>1350</v>
      </c>
      <c r="BO34" s="103"/>
      <c r="BP34" s="29"/>
      <c r="BQ34" s="352">
        <v>200</v>
      </c>
      <c r="BR34" s="99"/>
      <c r="BS34" s="103"/>
      <c r="BT34" s="353"/>
      <c r="BU34" s="99"/>
      <c r="BV34" s="99"/>
      <c r="BW34" s="99"/>
      <c r="BX34" s="108"/>
      <c r="BY34" s="1"/>
      <c r="BZ34" s="1"/>
      <c r="CA34" s="1"/>
      <c r="CB34" s="1"/>
      <c r="CC34" s="1"/>
      <c r="CD34" s="98">
        <v>61</v>
      </c>
      <c r="CE34" s="99"/>
      <c r="CF34" s="100"/>
      <c r="CG34" s="101" t="s">
        <v>86</v>
      </c>
      <c r="CH34" s="99"/>
      <c r="CI34" s="99"/>
      <c r="CJ34" s="99"/>
      <c r="CK34" s="103"/>
      <c r="CL34" s="312">
        <v>400</v>
      </c>
      <c r="CM34" s="99"/>
      <c r="CN34" s="99"/>
      <c r="CO34" s="100"/>
      <c r="CP34" s="354"/>
      <c r="CQ34" s="99"/>
      <c r="CR34" s="99"/>
      <c r="CS34" s="99"/>
      <c r="CT34" s="108"/>
      <c r="CU34" s="1"/>
      <c r="CV34" s="207"/>
      <c r="CW34" s="174"/>
      <c r="CX34" s="174"/>
      <c r="CY34" s="174"/>
      <c r="CZ34" s="174"/>
      <c r="DA34" s="174"/>
      <c r="DB34" s="174"/>
      <c r="DC34" s="174"/>
      <c r="DD34" s="174"/>
      <c r="DE34" s="174"/>
      <c r="DF34" s="174"/>
      <c r="DG34" s="174"/>
      <c r="DH34" s="174"/>
      <c r="DI34" s="174"/>
      <c r="DJ34" s="174"/>
      <c r="DK34" s="174"/>
      <c r="DL34" s="174"/>
      <c r="DM34" s="174"/>
      <c r="DN34" s="175"/>
      <c r="DO34" s="1"/>
      <c r="DP34" s="1"/>
      <c r="DQ34" s="1"/>
      <c r="DR34" s="1"/>
      <c r="DS34" s="1"/>
      <c r="DT34" s="1"/>
      <c r="DU34" s="1"/>
    </row>
    <row r="35" spans="1:125" ht="18.75" customHeight="1">
      <c r="A35" s="98">
        <v>7</v>
      </c>
      <c r="B35" s="99"/>
      <c r="C35" s="100"/>
      <c r="D35" s="101" t="s">
        <v>87</v>
      </c>
      <c r="E35" s="99"/>
      <c r="F35" s="99"/>
      <c r="G35" s="99"/>
      <c r="H35" s="99"/>
      <c r="I35" s="110">
        <v>2000</v>
      </c>
      <c r="J35" s="103"/>
      <c r="K35" s="28"/>
      <c r="L35" s="113">
        <v>150</v>
      </c>
      <c r="M35" s="103"/>
      <c r="N35" s="114"/>
      <c r="O35" s="99"/>
      <c r="P35" s="99"/>
      <c r="Q35" s="99"/>
      <c r="R35" s="108"/>
      <c r="S35" s="98">
        <v>103</v>
      </c>
      <c r="T35" s="99"/>
      <c r="U35" s="100"/>
      <c r="V35" s="456" t="s">
        <v>88</v>
      </c>
      <c r="W35" s="164"/>
      <c r="X35" s="164"/>
      <c r="Y35" s="164"/>
      <c r="Z35" s="164"/>
      <c r="AA35" s="110">
        <v>2250</v>
      </c>
      <c r="AB35" s="103"/>
      <c r="AC35" s="345"/>
      <c r="AD35" s="346"/>
      <c r="AE35" s="110">
        <v>350</v>
      </c>
      <c r="AF35" s="103"/>
      <c r="AG35" s="347"/>
      <c r="AH35" s="99"/>
      <c r="AI35" s="99"/>
      <c r="AJ35" s="99"/>
      <c r="AK35" s="99"/>
      <c r="AL35" s="346"/>
      <c r="AM35" s="98">
        <v>304</v>
      </c>
      <c r="AN35" s="99"/>
      <c r="AO35" s="100"/>
      <c r="AP35" s="109" t="s">
        <v>89</v>
      </c>
      <c r="AQ35" s="99"/>
      <c r="AR35" s="99"/>
      <c r="AS35" s="99"/>
      <c r="AT35" s="99"/>
      <c r="AU35" s="102">
        <v>1200</v>
      </c>
      <c r="AV35" s="103"/>
      <c r="AW35" s="28"/>
      <c r="AX35" s="110">
        <v>150</v>
      </c>
      <c r="AY35" s="103"/>
      <c r="AZ35" s="111"/>
      <c r="BA35" s="99"/>
      <c r="BB35" s="99"/>
      <c r="BC35" s="99"/>
      <c r="BD35" s="108"/>
      <c r="BE35" s="98">
        <v>405</v>
      </c>
      <c r="BF35" s="99"/>
      <c r="BG35" s="100"/>
      <c r="BH35" s="101" t="s">
        <v>90</v>
      </c>
      <c r="BI35" s="99"/>
      <c r="BJ35" s="99"/>
      <c r="BK35" s="99"/>
      <c r="BL35" s="99"/>
      <c r="BM35" s="99"/>
      <c r="BN35" s="102">
        <v>2200</v>
      </c>
      <c r="BO35" s="103"/>
      <c r="BP35" s="29"/>
      <c r="BQ35" s="352">
        <v>375</v>
      </c>
      <c r="BR35" s="99"/>
      <c r="BS35" s="103"/>
      <c r="BT35" s="353"/>
      <c r="BU35" s="99"/>
      <c r="BV35" s="99"/>
      <c r="BW35" s="99"/>
      <c r="BX35" s="108"/>
      <c r="BY35" s="1"/>
      <c r="BZ35" s="1"/>
      <c r="CA35" s="1"/>
      <c r="CB35" s="1"/>
      <c r="CC35" s="1"/>
      <c r="CD35" s="98">
        <v>56</v>
      </c>
      <c r="CE35" s="99"/>
      <c r="CF35" s="100"/>
      <c r="CG35" s="101" t="s">
        <v>91</v>
      </c>
      <c r="CH35" s="99"/>
      <c r="CI35" s="99"/>
      <c r="CJ35" s="99"/>
      <c r="CK35" s="103"/>
      <c r="CL35" s="312">
        <v>650</v>
      </c>
      <c r="CM35" s="99"/>
      <c r="CN35" s="99"/>
      <c r="CO35" s="100"/>
      <c r="CP35" s="354"/>
      <c r="CQ35" s="99"/>
      <c r="CR35" s="99"/>
      <c r="CS35" s="99"/>
      <c r="CT35" s="108"/>
      <c r="CU35" s="1"/>
      <c r="CV35" s="176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7"/>
      <c r="DO35" s="1"/>
      <c r="DP35" s="1"/>
      <c r="DQ35" s="1"/>
      <c r="DR35" s="1"/>
      <c r="DS35" s="1"/>
      <c r="DT35" s="1"/>
      <c r="DU35" s="1"/>
    </row>
    <row r="36" spans="1:125" ht="18.75" customHeight="1">
      <c r="A36" s="98">
        <v>8</v>
      </c>
      <c r="B36" s="99"/>
      <c r="C36" s="100"/>
      <c r="D36" s="101" t="s">
        <v>92</v>
      </c>
      <c r="E36" s="99"/>
      <c r="F36" s="99"/>
      <c r="G36" s="99"/>
      <c r="H36" s="99"/>
      <c r="I36" s="110">
        <v>2400</v>
      </c>
      <c r="J36" s="103"/>
      <c r="K36" s="28"/>
      <c r="L36" s="113">
        <v>125</v>
      </c>
      <c r="M36" s="103"/>
      <c r="N36" s="114"/>
      <c r="O36" s="99"/>
      <c r="P36" s="99"/>
      <c r="Q36" s="99"/>
      <c r="R36" s="108"/>
      <c r="S36" s="181">
        <v>106</v>
      </c>
      <c r="T36" s="164"/>
      <c r="U36" s="182"/>
      <c r="V36" s="456" t="s">
        <v>93</v>
      </c>
      <c r="W36" s="164"/>
      <c r="X36" s="164"/>
      <c r="Y36" s="164"/>
      <c r="Z36" s="164"/>
      <c r="AA36" s="457">
        <v>1425</v>
      </c>
      <c r="AB36" s="165"/>
      <c r="AC36" s="345"/>
      <c r="AD36" s="346"/>
      <c r="AE36" s="110">
        <v>75</v>
      </c>
      <c r="AF36" s="103"/>
      <c r="AG36" s="347"/>
      <c r="AH36" s="99"/>
      <c r="AI36" s="99"/>
      <c r="AJ36" s="99"/>
      <c r="AK36" s="99"/>
      <c r="AL36" s="108"/>
      <c r="AM36" s="98">
        <v>305</v>
      </c>
      <c r="AN36" s="99"/>
      <c r="AO36" s="100"/>
      <c r="AP36" s="109" t="s">
        <v>94</v>
      </c>
      <c r="AQ36" s="99"/>
      <c r="AR36" s="99"/>
      <c r="AS36" s="99"/>
      <c r="AT36" s="99"/>
      <c r="AU36" s="102">
        <v>1625</v>
      </c>
      <c r="AV36" s="103"/>
      <c r="AW36" s="28"/>
      <c r="AX36" s="110">
        <v>200</v>
      </c>
      <c r="AY36" s="103"/>
      <c r="AZ36" s="111"/>
      <c r="BA36" s="99"/>
      <c r="BB36" s="99"/>
      <c r="BC36" s="99"/>
      <c r="BD36" s="108"/>
      <c r="BE36" s="98">
        <v>419</v>
      </c>
      <c r="BF36" s="99"/>
      <c r="BG36" s="100"/>
      <c r="BH36" s="101" t="s">
        <v>95</v>
      </c>
      <c r="BI36" s="99"/>
      <c r="BJ36" s="99"/>
      <c r="BK36" s="99"/>
      <c r="BL36" s="99"/>
      <c r="BM36" s="99"/>
      <c r="BN36" s="102">
        <v>1525</v>
      </c>
      <c r="BO36" s="103"/>
      <c r="BP36" s="29"/>
      <c r="BQ36" s="352">
        <v>350</v>
      </c>
      <c r="BR36" s="99"/>
      <c r="BS36" s="103"/>
      <c r="BT36" s="353"/>
      <c r="BU36" s="99"/>
      <c r="BV36" s="99"/>
      <c r="BW36" s="99"/>
      <c r="BX36" s="108"/>
      <c r="BY36" s="1"/>
      <c r="BZ36" s="1"/>
      <c r="CA36" s="1"/>
      <c r="CB36" s="1"/>
      <c r="CC36" s="1"/>
      <c r="CD36" s="148"/>
      <c r="CE36" s="149"/>
      <c r="CF36" s="149"/>
      <c r="CG36" s="149"/>
      <c r="CH36" s="149"/>
      <c r="CI36" s="149"/>
      <c r="CJ36" s="149"/>
      <c r="CK36" s="149"/>
      <c r="CL36" s="149"/>
      <c r="CM36" s="149"/>
      <c r="CN36" s="149"/>
      <c r="CO36" s="149"/>
      <c r="CP36" s="149"/>
      <c r="CQ36" s="149"/>
      <c r="CR36" s="149"/>
      <c r="CS36" s="149"/>
      <c r="CT36" s="150"/>
      <c r="CU36" s="1"/>
      <c r="CV36" s="196" t="s">
        <v>96</v>
      </c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8"/>
      <c r="DO36" s="1"/>
      <c r="DP36" s="1"/>
      <c r="DQ36" s="1"/>
      <c r="DR36" s="1"/>
      <c r="DS36" s="1"/>
      <c r="DT36" s="1"/>
      <c r="DU36" s="1"/>
    </row>
    <row r="37" spans="1:125" ht="18.75" customHeight="1">
      <c r="A37" s="98">
        <v>9</v>
      </c>
      <c r="B37" s="99"/>
      <c r="C37" s="100"/>
      <c r="D37" s="101" t="s">
        <v>97</v>
      </c>
      <c r="E37" s="99"/>
      <c r="F37" s="99"/>
      <c r="G37" s="99"/>
      <c r="H37" s="99"/>
      <c r="I37" s="110">
        <v>3225</v>
      </c>
      <c r="J37" s="103"/>
      <c r="K37" s="28"/>
      <c r="L37" s="113">
        <v>450</v>
      </c>
      <c r="M37" s="103"/>
      <c r="N37" s="114"/>
      <c r="O37" s="99"/>
      <c r="P37" s="99"/>
      <c r="Q37" s="99"/>
      <c r="R37" s="108"/>
      <c r="S37" s="467">
        <v>107</v>
      </c>
      <c r="T37" s="468"/>
      <c r="U37" s="469"/>
      <c r="V37" s="470" t="s">
        <v>98</v>
      </c>
      <c r="W37" s="468"/>
      <c r="X37" s="468"/>
      <c r="Y37" s="468"/>
      <c r="Z37" s="468"/>
      <c r="AA37" s="460">
        <v>1425</v>
      </c>
      <c r="AB37" s="461"/>
      <c r="AC37" s="462"/>
      <c r="AD37" s="463"/>
      <c r="AE37" s="464">
        <v>25</v>
      </c>
      <c r="AF37" s="461"/>
      <c r="AG37" s="465"/>
      <c r="AH37" s="466"/>
      <c r="AI37" s="466"/>
      <c r="AJ37" s="466"/>
      <c r="AK37" s="466"/>
      <c r="AL37" s="463"/>
      <c r="AM37" s="98">
        <v>306</v>
      </c>
      <c r="AN37" s="99"/>
      <c r="AO37" s="100"/>
      <c r="AP37" s="109" t="s">
        <v>99</v>
      </c>
      <c r="AQ37" s="99"/>
      <c r="AR37" s="99"/>
      <c r="AS37" s="99"/>
      <c r="AT37" s="99"/>
      <c r="AU37" s="102">
        <v>1775</v>
      </c>
      <c r="AV37" s="103"/>
      <c r="AW37" s="28"/>
      <c r="AX37" s="110">
        <v>150</v>
      </c>
      <c r="AY37" s="103"/>
      <c r="AZ37" s="111"/>
      <c r="BA37" s="99"/>
      <c r="BB37" s="99"/>
      <c r="BC37" s="99"/>
      <c r="BD37" s="108"/>
      <c r="BE37" s="98">
        <v>406</v>
      </c>
      <c r="BF37" s="99"/>
      <c r="BG37" s="100"/>
      <c r="BH37" s="101" t="s">
        <v>100</v>
      </c>
      <c r="BI37" s="99"/>
      <c r="BJ37" s="99"/>
      <c r="BK37" s="99"/>
      <c r="BL37" s="99"/>
      <c r="BM37" s="99"/>
      <c r="BN37" s="102">
        <v>1625</v>
      </c>
      <c r="BO37" s="103"/>
      <c r="BP37" s="29"/>
      <c r="BQ37" s="453">
        <v>200</v>
      </c>
      <c r="BR37" s="164"/>
      <c r="BS37" s="165"/>
      <c r="BT37" s="353"/>
      <c r="BU37" s="99"/>
      <c r="BV37" s="99"/>
      <c r="BW37" s="99"/>
      <c r="BX37" s="108"/>
      <c r="BY37" s="1"/>
      <c r="BZ37" s="1"/>
      <c r="CA37" s="1"/>
      <c r="CB37" s="1"/>
      <c r="CC37" s="1"/>
      <c r="CD37" s="207"/>
      <c r="CE37" s="174"/>
      <c r="CF37" s="174"/>
      <c r="CG37" s="174"/>
      <c r="CH37" s="174"/>
      <c r="CI37" s="174"/>
      <c r="CJ37" s="174"/>
      <c r="CK37" s="174"/>
      <c r="CL37" s="174"/>
      <c r="CM37" s="174"/>
      <c r="CN37" s="174"/>
      <c r="CO37" s="174"/>
      <c r="CP37" s="174"/>
      <c r="CQ37" s="174"/>
      <c r="CR37" s="174"/>
      <c r="CS37" s="174"/>
      <c r="CT37" s="175"/>
      <c r="CU37" s="1"/>
      <c r="CV37" s="98">
        <v>362</v>
      </c>
      <c r="CW37" s="99"/>
      <c r="CX37" s="100"/>
      <c r="CY37" s="101" t="s">
        <v>23</v>
      </c>
      <c r="CZ37" s="99"/>
      <c r="DA37" s="139" t="s">
        <v>77</v>
      </c>
      <c r="DB37" s="99"/>
      <c r="DC37" s="103"/>
      <c r="DD37" s="312">
        <v>800</v>
      </c>
      <c r="DE37" s="99"/>
      <c r="DF37" s="99"/>
      <c r="DG37" s="100"/>
      <c r="DH37" s="190"/>
      <c r="DI37" s="116"/>
      <c r="DJ37" s="116"/>
      <c r="DK37" s="116"/>
      <c r="DL37" s="116"/>
      <c r="DM37" s="116"/>
      <c r="DN37" s="127"/>
      <c r="DO37" s="1"/>
      <c r="DP37" s="1"/>
      <c r="DQ37" s="1"/>
      <c r="DR37" s="1"/>
      <c r="DS37" s="1"/>
      <c r="DT37" s="1"/>
      <c r="DU37" s="1"/>
    </row>
    <row r="38" spans="1:125" ht="18.75" customHeight="1">
      <c r="A38" s="454" t="s">
        <v>101</v>
      </c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50"/>
      <c r="S38" s="455">
        <v>109</v>
      </c>
      <c r="T38" s="164"/>
      <c r="U38" s="182"/>
      <c r="V38" s="456" t="s">
        <v>102</v>
      </c>
      <c r="W38" s="164"/>
      <c r="X38" s="164"/>
      <c r="Y38" s="164"/>
      <c r="Z38" s="164"/>
      <c r="AA38" s="457">
        <v>4975</v>
      </c>
      <c r="AB38" s="165"/>
      <c r="AC38" s="458"/>
      <c r="AD38" s="125"/>
      <c r="AE38" s="457">
        <v>25</v>
      </c>
      <c r="AF38" s="165"/>
      <c r="AG38" s="459"/>
      <c r="AH38" s="276"/>
      <c r="AI38" s="276"/>
      <c r="AJ38" s="276"/>
      <c r="AK38" s="276"/>
      <c r="AL38" s="125"/>
      <c r="AM38" s="98">
        <v>307</v>
      </c>
      <c r="AN38" s="99"/>
      <c r="AO38" s="100"/>
      <c r="AP38" s="109" t="s">
        <v>103</v>
      </c>
      <c r="AQ38" s="99"/>
      <c r="AR38" s="99"/>
      <c r="AS38" s="99"/>
      <c r="AT38" s="99"/>
      <c r="AU38" s="102">
        <v>1325</v>
      </c>
      <c r="AV38" s="103"/>
      <c r="AW38" s="28"/>
      <c r="AX38" s="110">
        <v>100</v>
      </c>
      <c r="AY38" s="103"/>
      <c r="AZ38" s="111"/>
      <c r="BA38" s="99"/>
      <c r="BB38" s="99"/>
      <c r="BC38" s="99"/>
      <c r="BD38" s="108"/>
      <c r="BE38" s="98"/>
      <c r="BF38" s="99"/>
      <c r="BG38" s="100"/>
      <c r="BH38" s="101"/>
      <c r="BI38" s="99"/>
      <c r="BJ38" s="99"/>
      <c r="BK38" s="99"/>
      <c r="BL38" s="99"/>
      <c r="BM38" s="99"/>
      <c r="BN38" s="102"/>
      <c r="BO38" s="103"/>
      <c r="BP38" s="28"/>
      <c r="BQ38" s="453"/>
      <c r="BR38" s="164"/>
      <c r="BS38" s="165"/>
      <c r="BT38" s="353"/>
      <c r="BU38" s="99"/>
      <c r="BV38" s="99"/>
      <c r="BW38" s="99"/>
      <c r="BX38" s="108"/>
      <c r="BY38" s="1"/>
      <c r="BZ38" s="1"/>
      <c r="CA38" s="1"/>
      <c r="CB38" s="1"/>
      <c r="CC38" s="1"/>
      <c r="CD38" s="207"/>
      <c r="CE38" s="174"/>
      <c r="CF38" s="174"/>
      <c r="CG38" s="174"/>
      <c r="CH38" s="174"/>
      <c r="CI38" s="174"/>
      <c r="CJ38" s="174"/>
      <c r="CK38" s="174"/>
      <c r="CL38" s="174"/>
      <c r="CM38" s="174"/>
      <c r="CN38" s="174"/>
      <c r="CO38" s="174"/>
      <c r="CP38" s="174"/>
      <c r="CQ38" s="174"/>
      <c r="CR38" s="174"/>
      <c r="CS38" s="174"/>
      <c r="CT38" s="175"/>
      <c r="CU38" s="1"/>
      <c r="CV38" s="316">
        <v>364</v>
      </c>
      <c r="CW38" s="99"/>
      <c r="CX38" s="100"/>
      <c r="CY38" s="112" t="s">
        <v>23</v>
      </c>
      <c r="CZ38" s="99"/>
      <c r="DA38" s="358" t="s">
        <v>104</v>
      </c>
      <c r="DB38" s="99"/>
      <c r="DC38" s="103"/>
      <c r="DD38" s="312">
        <v>50</v>
      </c>
      <c r="DE38" s="99"/>
      <c r="DF38" s="99"/>
      <c r="DG38" s="100"/>
      <c r="DH38" s="159"/>
      <c r="DI38" s="99"/>
      <c r="DJ38" s="99"/>
      <c r="DK38" s="99"/>
      <c r="DL38" s="99"/>
      <c r="DM38" s="99"/>
      <c r="DN38" s="108"/>
      <c r="DO38" s="1"/>
      <c r="DP38" s="1"/>
      <c r="DQ38" s="1"/>
      <c r="DR38" s="1"/>
      <c r="DS38" s="1"/>
      <c r="DT38" s="1"/>
      <c r="DU38" s="1"/>
    </row>
    <row r="39" spans="1:125" ht="24" customHeight="1">
      <c r="A39" s="350" t="s">
        <v>105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8"/>
      <c r="S39" s="98">
        <v>111</v>
      </c>
      <c r="T39" s="99"/>
      <c r="U39" s="100"/>
      <c r="V39" s="101" t="s">
        <v>106</v>
      </c>
      <c r="W39" s="99"/>
      <c r="X39" s="99"/>
      <c r="Y39" s="99"/>
      <c r="Z39" s="99"/>
      <c r="AA39" s="110">
        <v>1975</v>
      </c>
      <c r="AB39" s="103"/>
      <c r="AC39" s="345"/>
      <c r="AD39" s="346"/>
      <c r="AE39" s="351">
        <v>200</v>
      </c>
      <c r="AF39" s="103"/>
      <c r="AG39" s="347"/>
      <c r="AH39" s="99"/>
      <c r="AI39" s="99"/>
      <c r="AJ39" s="99"/>
      <c r="AK39" s="99"/>
      <c r="AL39" s="346"/>
      <c r="AM39" s="98">
        <v>308</v>
      </c>
      <c r="AN39" s="99"/>
      <c r="AO39" s="100"/>
      <c r="AP39" s="348" t="s">
        <v>107</v>
      </c>
      <c r="AQ39" s="99"/>
      <c r="AR39" s="99"/>
      <c r="AS39" s="99"/>
      <c r="AT39" s="99"/>
      <c r="AU39" s="102">
        <v>1975</v>
      </c>
      <c r="AV39" s="103"/>
      <c r="AW39" s="28"/>
      <c r="AX39" s="104">
        <v>175</v>
      </c>
      <c r="AY39" s="99"/>
      <c r="AZ39" s="201"/>
      <c r="BA39" s="99"/>
      <c r="BB39" s="99"/>
      <c r="BC39" s="99"/>
      <c r="BD39" s="108"/>
      <c r="BE39" s="3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50"/>
      <c r="BY39" s="1"/>
      <c r="BZ39" s="1"/>
      <c r="CA39" s="1"/>
      <c r="CB39" s="1"/>
      <c r="CC39" s="1"/>
      <c r="CD39" s="176"/>
      <c r="CE39" s="92"/>
      <c r="CF39" s="92"/>
      <c r="CG39" s="92"/>
      <c r="CH39" s="92"/>
      <c r="CI39" s="92"/>
      <c r="CJ39" s="92"/>
      <c r="CK39" s="92"/>
      <c r="CL39" s="92"/>
      <c r="CM39" s="92"/>
      <c r="CN39" s="92"/>
      <c r="CO39" s="92"/>
      <c r="CP39" s="92"/>
      <c r="CQ39" s="92"/>
      <c r="CR39" s="92"/>
      <c r="CS39" s="92"/>
      <c r="CT39" s="97"/>
      <c r="CU39" s="1"/>
      <c r="CV39" s="359"/>
      <c r="CW39" s="149"/>
      <c r="CX39" s="149"/>
      <c r="CY39" s="149"/>
      <c r="CZ39" s="149"/>
      <c r="DA39" s="149"/>
      <c r="DB39" s="149"/>
      <c r="DC39" s="149"/>
      <c r="DD39" s="149"/>
      <c r="DE39" s="149"/>
      <c r="DF39" s="149"/>
      <c r="DG39" s="149"/>
      <c r="DH39" s="149"/>
      <c r="DI39" s="149"/>
      <c r="DJ39" s="149"/>
      <c r="DK39" s="149"/>
      <c r="DL39" s="149"/>
      <c r="DM39" s="149"/>
      <c r="DN39" s="150"/>
      <c r="DO39" s="31"/>
      <c r="DP39" s="1"/>
      <c r="DQ39" s="1"/>
      <c r="DR39" s="1"/>
      <c r="DS39" s="1"/>
      <c r="DT39" s="1"/>
      <c r="DU39" s="1"/>
    </row>
    <row r="40" spans="1:125" ht="18.75" customHeight="1">
      <c r="A40" s="98">
        <v>207</v>
      </c>
      <c r="B40" s="99"/>
      <c r="C40" s="100"/>
      <c r="D40" s="101" t="s">
        <v>108</v>
      </c>
      <c r="E40" s="99"/>
      <c r="F40" s="99"/>
      <c r="G40" s="99"/>
      <c r="H40" s="99"/>
      <c r="I40" s="110">
        <v>550</v>
      </c>
      <c r="J40" s="103"/>
      <c r="K40" s="28"/>
      <c r="L40" s="154">
        <v>50</v>
      </c>
      <c r="M40" s="99"/>
      <c r="N40" s="114"/>
      <c r="O40" s="99"/>
      <c r="P40" s="99"/>
      <c r="Q40" s="99"/>
      <c r="R40" s="108"/>
      <c r="S40" s="98">
        <v>112</v>
      </c>
      <c r="T40" s="99"/>
      <c r="U40" s="100"/>
      <c r="V40" s="101" t="s">
        <v>109</v>
      </c>
      <c r="W40" s="99"/>
      <c r="X40" s="99"/>
      <c r="Y40" s="99"/>
      <c r="Z40" s="99"/>
      <c r="AA40" s="110">
        <v>3375</v>
      </c>
      <c r="AB40" s="103"/>
      <c r="AC40" s="345"/>
      <c r="AD40" s="346"/>
      <c r="AE40" s="110">
        <v>225</v>
      </c>
      <c r="AF40" s="103"/>
      <c r="AG40" s="347"/>
      <c r="AH40" s="99"/>
      <c r="AI40" s="99"/>
      <c r="AJ40" s="99"/>
      <c r="AK40" s="99"/>
      <c r="AL40" s="346"/>
      <c r="AM40" s="98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108"/>
      <c r="BE40" s="98">
        <v>407</v>
      </c>
      <c r="BF40" s="99"/>
      <c r="BG40" s="100"/>
      <c r="BH40" s="101" t="s">
        <v>110</v>
      </c>
      <c r="BI40" s="99"/>
      <c r="BJ40" s="99"/>
      <c r="BK40" s="99"/>
      <c r="BL40" s="99"/>
      <c r="BM40" s="99"/>
      <c r="BN40" s="102">
        <v>1075</v>
      </c>
      <c r="BO40" s="103"/>
      <c r="BP40" s="28"/>
      <c r="BQ40" s="343">
        <v>175</v>
      </c>
      <c r="BR40" s="99"/>
      <c r="BS40" s="103"/>
      <c r="BT40" s="342"/>
      <c r="BU40" s="99"/>
      <c r="BV40" s="99"/>
      <c r="BW40" s="99"/>
      <c r="BX40" s="108"/>
      <c r="BY40" s="1"/>
      <c r="BZ40" s="1"/>
      <c r="CA40" s="1"/>
      <c r="CB40" s="1"/>
      <c r="CC40" s="1"/>
      <c r="CD40" s="196" t="s">
        <v>111</v>
      </c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8"/>
      <c r="CU40" s="1"/>
      <c r="CV40" s="151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2"/>
      <c r="DJ40" s="152"/>
      <c r="DK40" s="152"/>
      <c r="DL40" s="152"/>
      <c r="DM40" s="152"/>
      <c r="DN40" s="153"/>
      <c r="DO40" s="31"/>
      <c r="DP40" s="1"/>
      <c r="DQ40" s="1"/>
      <c r="DR40" s="1"/>
      <c r="DS40" s="1"/>
      <c r="DT40" s="1"/>
      <c r="DU40" s="1"/>
    </row>
    <row r="41" spans="1:125" ht="18.75" customHeight="1">
      <c r="A41" s="98">
        <v>208</v>
      </c>
      <c r="B41" s="99"/>
      <c r="C41" s="100"/>
      <c r="D41" s="101" t="s">
        <v>112</v>
      </c>
      <c r="E41" s="99"/>
      <c r="F41" s="99"/>
      <c r="G41" s="99"/>
      <c r="H41" s="99"/>
      <c r="I41" s="110">
        <v>400</v>
      </c>
      <c r="J41" s="103"/>
      <c r="K41" s="28"/>
      <c r="L41" s="154">
        <v>50</v>
      </c>
      <c r="M41" s="99"/>
      <c r="N41" s="114"/>
      <c r="O41" s="99"/>
      <c r="P41" s="99"/>
      <c r="Q41" s="99"/>
      <c r="R41" s="108"/>
      <c r="S41" s="148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50"/>
      <c r="AM41" s="98">
        <v>309</v>
      </c>
      <c r="AN41" s="99"/>
      <c r="AO41" s="100"/>
      <c r="AP41" s="101" t="s">
        <v>113</v>
      </c>
      <c r="AQ41" s="99"/>
      <c r="AR41" s="99"/>
      <c r="AS41" s="99"/>
      <c r="AT41" s="103"/>
      <c r="AU41" s="102">
        <v>1500</v>
      </c>
      <c r="AV41" s="103"/>
      <c r="AW41" s="28"/>
      <c r="AX41" s="106">
        <v>150</v>
      </c>
      <c r="AY41" s="99"/>
      <c r="AZ41" s="201"/>
      <c r="BA41" s="99"/>
      <c r="BB41" s="99"/>
      <c r="BC41" s="99"/>
      <c r="BD41" s="108"/>
      <c r="BE41" s="148">
        <v>421</v>
      </c>
      <c r="BF41" s="149"/>
      <c r="BG41" s="202"/>
      <c r="BH41" s="204" t="s">
        <v>114</v>
      </c>
      <c r="BI41" s="149"/>
      <c r="BJ41" s="149"/>
      <c r="BK41" s="149"/>
      <c r="BL41" s="149"/>
      <c r="BM41" s="149"/>
      <c r="BN41" s="205">
        <v>1625</v>
      </c>
      <c r="BO41" s="121"/>
      <c r="BP41" s="160"/>
      <c r="BQ41" s="162">
        <v>275</v>
      </c>
      <c r="BR41" s="149"/>
      <c r="BS41" s="121"/>
      <c r="BT41" s="166"/>
      <c r="BU41" s="149"/>
      <c r="BV41" s="149"/>
      <c r="BW41" s="149"/>
      <c r="BX41" s="150"/>
      <c r="BY41" s="1"/>
      <c r="BZ41" s="1"/>
      <c r="CA41" s="1"/>
      <c r="CB41" s="1"/>
      <c r="CC41" s="1"/>
      <c r="CD41" s="169">
        <v>51</v>
      </c>
      <c r="CE41" s="134"/>
      <c r="CF41" s="136"/>
      <c r="CG41" s="170" t="s">
        <v>115</v>
      </c>
      <c r="CH41" s="134"/>
      <c r="CI41" s="134"/>
      <c r="CJ41" s="134"/>
      <c r="CK41" s="32"/>
      <c r="CL41" s="171">
        <v>100</v>
      </c>
      <c r="CM41" s="134"/>
      <c r="CN41" s="33"/>
      <c r="CO41" s="34"/>
      <c r="CP41" s="172"/>
      <c r="CQ41" s="134"/>
      <c r="CR41" s="134"/>
      <c r="CS41" s="134"/>
      <c r="CT41" s="138"/>
      <c r="CU41" s="1"/>
      <c r="CV41" s="155" t="s">
        <v>116</v>
      </c>
      <c r="CW41" s="92"/>
      <c r="CX41" s="92"/>
      <c r="CY41" s="92"/>
      <c r="CZ41" s="156">
        <f>SUM(DD32,DD37:DG38)</f>
        <v>1450</v>
      </c>
      <c r="DA41" s="143"/>
      <c r="DB41" s="143"/>
      <c r="DC41" s="143"/>
      <c r="DD41" s="143"/>
      <c r="DE41" s="147"/>
      <c r="DF41" s="157">
        <f>+SUM(DH32,DH37:DN38)</f>
        <v>0</v>
      </c>
      <c r="DG41" s="92"/>
      <c r="DH41" s="92"/>
      <c r="DI41" s="92"/>
      <c r="DJ41" s="92"/>
      <c r="DK41" s="92"/>
      <c r="DL41" s="92"/>
      <c r="DM41" s="92"/>
      <c r="DN41" s="97"/>
      <c r="DO41" s="1"/>
      <c r="DP41" s="1"/>
      <c r="DQ41" s="1"/>
      <c r="DR41" s="1"/>
      <c r="DS41" s="1"/>
      <c r="DT41" s="1"/>
      <c r="DU41" s="1"/>
    </row>
    <row r="42" spans="1:125" ht="18.75" customHeight="1">
      <c r="A42" s="98">
        <v>12</v>
      </c>
      <c r="B42" s="99"/>
      <c r="C42" s="100"/>
      <c r="D42" s="101" t="s">
        <v>117</v>
      </c>
      <c r="E42" s="99"/>
      <c r="F42" s="99"/>
      <c r="G42" s="99"/>
      <c r="H42" s="99"/>
      <c r="I42" s="110">
        <v>1775</v>
      </c>
      <c r="J42" s="103"/>
      <c r="K42" s="28"/>
      <c r="L42" s="140"/>
      <c r="M42" s="103"/>
      <c r="N42" s="141"/>
      <c r="O42" s="99"/>
      <c r="P42" s="99"/>
      <c r="Q42" s="99"/>
      <c r="R42" s="108"/>
      <c r="S42" s="151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3"/>
      <c r="AM42" s="98">
        <v>310</v>
      </c>
      <c r="AN42" s="99"/>
      <c r="AO42" s="100"/>
      <c r="AP42" s="131" t="s">
        <v>118</v>
      </c>
      <c r="AQ42" s="99"/>
      <c r="AR42" s="99"/>
      <c r="AS42" s="99"/>
      <c r="AT42" s="103"/>
      <c r="AU42" s="102">
        <v>1000</v>
      </c>
      <c r="AV42" s="103"/>
      <c r="AW42" s="28"/>
      <c r="AX42" s="199"/>
      <c r="AY42" s="103"/>
      <c r="AZ42" s="200"/>
      <c r="BA42" s="99"/>
      <c r="BB42" s="99"/>
      <c r="BC42" s="99"/>
      <c r="BD42" s="108"/>
      <c r="BE42" s="203"/>
      <c r="BF42" s="164"/>
      <c r="BG42" s="182"/>
      <c r="BH42" s="163"/>
      <c r="BI42" s="164"/>
      <c r="BJ42" s="164"/>
      <c r="BK42" s="164"/>
      <c r="BL42" s="164"/>
      <c r="BM42" s="164"/>
      <c r="BN42" s="167"/>
      <c r="BO42" s="165"/>
      <c r="BP42" s="161"/>
      <c r="BQ42" s="163"/>
      <c r="BR42" s="164"/>
      <c r="BS42" s="165"/>
      <c r="BT42" s="167"/>
      <c r="BU42" s="164"/>
      <c r="BV42" s="164"/>
      <c r="BW42" s="164"/>
      <c r="BX42" s="168"/>
      <c r="BY42" s="1"/>
      <c r="BZ42" s="1"/>
      <c r="CA42" s="1"/>
      <c r="CB42" s="1"/>
      <c r="CC42" s="1"/>
      <c r="CD42" s="173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  <c r="CO42" s="174"/>
      <c r="CP42" s="174"/>
      <c r="CQ42" s="174"/>
      <c r="CR42" s="174"/>
      <c r="CS42" s="174"/>
      <c r="CT42" s="175"/>
      <c r="CU42" s="1"/>
      <c r="CV42" s="158" t="s">
        <v>119</v>
      </c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27"/>
      <c r="DO42" s="1"/>
      <c r="DP42" s="1"/>
      <c r="DQ42" s="1"/>
      <c r="DR42" s="1"/>
      <c r="DS42" s="1"/>
      <c r="DT42" s="1"/>
      <c r="DU42" s="1"/>
    </row>
    <row r="43" spans="1:125" ht="18.75" customHeight="1">
      <c r="A43" s="98">
        <v>13</v>
      </c>
      <c r="B43" s="99"/>
      <c r="C43" s="100"/>
      <c r="D43" s="101" t="s">
        <v>120</v>
      </c>
      <c r="E43" s="99"/>
      <c r="F43" s="99"/>
      <c r="G43" s="99"/>
      <c r="H43" s="99"/>
      <c r="I43" s="110">
        <v>1700</v>
      </c>
      <c r="J43" s="103"/>
      <c r="K43" s="28"/>
      <c r="L43" s="140"/>
      <c r="M43" s="103"/>
      <c r="N43" s="141"/>
      <c r="O43" s="99"/>
      <c r="P43" s="99"/>
      <c r="Q43" s="99"/>
      <c r="R43" s="108"/>
      <c r="S43" s="142" t="s">
        <v>121</v>
      </c>
      <c r="T43" s="143"/>
      <c r="U43" s="143"/>
      <c r="V43" s="143"/>
      <c r="W43" s="143"/>
      <c r="X43" s="143"/>
      <c r="Y43" s="143"/>
      <c r="Z43" s="143"/>
      <c r="AA43" s="144">
        <f>SUM(AA35:AB40,AA32:AB33)</f>
        <v>19000</v>
      </c>
      <c r="AB43" s="145"/>
      <c r="AC43" s="146">
        <f>SUM(AC35:AD40,AC32:AD33)</f>
        <v>0</v>
      </c>
      <c r="AD43" s="147"/>
      <c r="AE43" s="191">
        <f>SUM(AE32:AF33,AE35:AF40)</f>
        <v>1325</v>
      </c>
      <c r="AF43" s="143"/>
      <c r="AG43" s="192">
        <f>+SUM(AG32:AL33,AG35:AL40)</f>
        <v>0</v>
      </c>
      <c r="AH43" s="143"/>
      <c r="AI43" s="143"/>
      <c r="AJ43" s="143"/>
      <c r="AK43" s="143"/>
      <c r="AL43" s="193"/>
      <c r="AM43" s="194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108"/>
      <c r="BE43" s="195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108"/>
      <c r="BY43" s="1"/>
      <c r="BZ43" s="1"/>
      <c r="CA43" s="1"/>
      <c r="CB43" s="1"/>
      <c r="CC43" s="1"/>
      <c r="CD43" s="196" t="s">
        <v>122</v>
      </c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8"/>
      <c r="CU43" s="1"/>
      <c r="CV43" s="197">
        <v>452</v>
      </c>
      <c r="CW43" s="116"/>
      <c r="CX43" s="117"/>
      <c r="CY43" s="198" t="s">
        <v>123</v>
      </c>
      <c r="CZ43" s="116"/>
      <c r="DA43" s="116"/>
      <c r="DB43" s="116"/>
      <c r="DC43" s="116"/>
      <c r="DD43" s="189">
        <v>1400</v>
      </c>
      <c r="DE43" s="116"/>
      <c r="DF43" s="116"/>
      <c r="DG43" s="117"/>
      <c r="DH43" s="190"/>
      <c r="DI43" s="116"/>
      <c r="DJ43" s="116"/>
      <c r="DK43" s="116"/>
      <c r="DL43" s="116"/>
      <c r="DM43" s="116"/>
      <c r="DN43" s="127"/>
      <c r="DO43" s="1"/>
      <c r="DP43" s="1"/>
      <c r="DQ43" s="1"/>
      <c r="DR43" s="1"/>
      <c r="DS43" s="1"/>
      <c r="DT43" s="1"/>
      <c r="DU43" s="1"/>
    </row>
    <row r="44" spans="1:125" ht="21.75" customHeight="1">
      <c r="A44" s="98">
        <v>35</v>
      </c>
      <c r="B44" s="99"/>
      <c r="C44" s="100"/>
      <c r="D44" s="131" t="s">
        <v>124</v>
      </c>
      <c r="E44" s="99"/>
      <c r="F44" s="99"/>
      <c r="G44" s="99"/>
      <c r="H44" s="99"/>
      <c r="I44" s="110">
        <v>2225</v>
      </c>
      <c r="J44" s="103"/>
      <c r="K44" s="28"/>
      <c r="L44" s="132">
        <v>100</v>
      </c>
      <c r="M44" s="99"/>
      <c r="N44" s="114"/>
      <c r="O44" s="99"/>
      <c r="P44" s="99"/>
      <c r="Q44" s="99"/>
      <c r="R44" s="108"/>
      <c r="S44" s="133" t="s">
        <v>125</v>
      </c>
      <c r="T44" s="134"/>
      <c r="U44" s="134"/>
      <c r="V44" s="134"/>
      <c r="W44" s="134"/>
      <c r="X44" s="134"/>
      <c r="Y44" s="134"/>
      <c r="Z44" s="134"/>
      <c r="AA44" s="134"/>
      <c r="AB44" s="135">
        <f>SUM(AA43,AE43)</f>
        <v>20325</v>
      </c>
      <c r="AC44" s="134"/>
      <c r="AD44" s="136"/>
      <c r="AE44" s="137">
        <f>SUM(AC43,AG43)</f>
        <v>0</v>
      </c>
      <c r="AF44" s="134"/>
      <c r="AG44" s="134"/>
      <c r="AH44" s="134"/>
      <c r="AI44" s="134"/>
      <c r="AJ44" s="134"/>
      <c r="AK44" s="134"/>
      <c r="AL44" s="138"/>
      <c r="AM44" s="139">
        <v>311</v>
      </c>
      <c r="AN44" s="99"/>
      <c r="AO44" s="100"/>
      <c r="AP44" s="109" t="s">
        <v>126</v>
      </c>
      <c r="AQ44" s="99"/>
      <c r="AR44" s="99"/>
      <c r="AS44" s="99"/>
      <c r="AT44" s="99"/>
      <c r="AU44" s="102">
        <v>1650</v>
      </c>
      <c r="AV44" s="103"/>
      <c r="AW44" s="28"/>
      <c r="AX44" s="110">
        <v>250</v>
      </c>
      <c r="AY44" s="103"/>
      <c r="AZ44" s="111"/>
      <c r="BA44" s="99"/>
      <c r="BB44" s="99"/>
      <c r="BC44" s="99"/>
      <c r="BD44" s="108"/>
      <c r="BE44" s="98">
        <v>413</v>
      </c>
      <c r="BF44" s="99"/>
      <c r="BG44" s="100"/>
      <c r="BH44" s="101" t="s">
        <v>127</v>
      </c>
      <c r="BI44" s="99"/>
      <c r="BJ44" s="99"/>
      <c r="BK44" s="99"/>
      <c r="BL44" s="99"/>
      <c r="BM44" s="99"/>
      <c r="BN44" s="102">
        <v>1525</v>
      </c>
      <c r="BO44" s="103"/>
      <c r="BP44" s="35"/>
      <c r="BQ44" s="129"/>
      <c r="BR44" s="99"/>
      <c r="BS44" s="103"/>
      <c r="BT44" s="130"/>
      <c r="BU44" s="99"/>
      <c r="BV44" s="99"/>
      <c r="BW44" s="99"/>
      <c r="BX44" s="108"/>
      <c r="BY44" s="1"/>
      <c r="BZ44" s="1"/>
      <c r="CA44" s="1"/>
      <c r="CB44" s="1"/>
      <c r="CC44" s="1"/>
      <c r="CD44" s="181">
        <v>151</v>
      </c>
      <c r="CE44" s="164"/>
      <c r="CF44" s="182"/>
      <c r="CG44" s="183" t="s">
        <v>128</v>
      </c>
      <c r="CH44" s="164"/>
      <c r="CI44" s="164"/>
      <c r="CJ44" s="164"/>
      <c r="CK44" s="164"/>
      <c r="CL44" s="184">
        <v>300</v>
      </c>
      <c r="CM44" s="164"/>
      <c r="CN44" s="164"/>
      <c r="CO44" s="182"/>
      <c r="CP44" s="185"/>
      <c r="CQ44" s="186"/>
      <c r="CR44" s="186"/>
      <c r="CS44" s="186"/>
      <c r="CT44" s="187"/>
      <c r="CU44" s="1"/>
      <c r="CV44" s="98">
        <v>456</v>
      </c>
      <c r="CW44" s="99"/>
      <c r="CX44" s="100"/>
      <c r="CY44" s="101" t="s">
        <v>129</v>
      </c>
      <c r="CZ44" s="99"/>
      <c r="DA44" s="99"/>
      <c r="DB44" s="99"/>
      <c r="DC44" s="100"/>
      <c r="DD44" s="140">
        <v>75</v>
      </c>
      <c r="DE44" s="99"/>
      <c r="DF44" s="99"/>
      <c r="DG44" s="100"/>
      <c r="DH44" s="159"/>
      <c r="DI44" s="99"/>
      <c r="DJ44" s="99"/>
      <c r="DK44" s="99"/>
      <c r="DL44" s="99"/>
      <c r="DM44" s="99"/>
      <c r="DN44" s="108"/>
      <c r="DO44" s="1"/>
      <c r="DP44" s="1"/>
      <c r="DQ44" s="1"/>
      <c r="DR44" s="1"/>
      <c r="DS44" s="1"/>
      <c r="DT44" s="1"/>
      <c r="DU44" s="1"/>
    </row>
    <row r="45" spans="1:125" ht="21.75" customHeight="1">
      <c r="A45" s="98">
        <v>14</v>
      </c>
      <c r="B45" s="99"/>
      <c r="C45" s="100"/>
      <c r="D45" s="101" t="s">
        <v>130</v>
      </c>
      <c r="E45" s="99"/>
      <c r="F45" s="99"/>
      <c r="G45" s="99"/>
      <c r="H45" s="99"/>
      <c r="I45" s="110">
        <v>1350</v>
      </c>
      <c r="J45" s="103"/>
      <c r="K45" s="28"/>
      <c r="L45" s="113">
        <v>150</v>
      </c>
      <c r="M45" s="103"/>
      <c r="N45" s="114"/>
      <c r="O45" s="99"/>
      <c r="P45" s="99"/>
      <c r="Q45" s="99"/>
      <c r="R45" s="108"/>
      <c r="S45" s="115" t="s">
        <v>64</v>
      </c>
      <c r="T45" s="116"/>
      <c r="U45" s="117"/>
      <c r="V45" s="118" t="s">
        <v>65</v>
      </c>
      <c r="W45" s="116"/>
      <c r="X45" s="116"/>
      <c r="Y45" s="116"/>
      <c r="Z45" s="119"/>
      <c r="AA45" s="122" t="s">
        <v>66</v>
      </c>
      <c r="AB45" s="116"/>
      <c r="AC45" s="123" t="s">
        <v>67</v>
      </c>
      <c r="AD45" s="117"/>
      <c r="AE45" s="124" t="s">
        <v>68</v>
      </c>
      <c r="AF45" s="125"/>
      <c r="AG45" s="126" t="s">
        <v>67</v>
      </c>
      <c r="AH45" s="116"/>
      <c r="AI45" s="116"/>
      <c r="AJ45" s="116"/>
      <c r="AK45" s="116"/>
      <c r="AL45" s="127"/>
      <c r="AM45" s="98">
        <v>312</v>
      </c>
      <c r="AN45" s="99"/>
      <c r="AO45" s="100"/>
      <c r="AP45" s="109" t="s">
        <v>131</v>
      </c>
      <c r="AQ45" s="99"/>
      <c r="AR45" s="99"/>
      <c r="AS45" s="99"/>
      <c r="AT45" s="99"/>
      <c r="AU45" s="102">
        <v>1725</v>
      </c>
      <c r="AV45" s="103"/>
      <c r="AW45" s="28"/>
      <c r="AX45" s="110">
        <v>150</v>
      </c>
      <c r="AY45" s="103"/>
      <c r="AZ45" s="111"/>
      <c r="BA45" s="99"/>
      <c r="BB45" s="99"/>
      <c r="BC45" s="99"/>
      <c r="BD45" s="108"/>
      <c r="BE45" s="98">
        <v>414</v>
      </c>
      <c r="BF45" s="99"/>
      <c r="BG45" s="100"/>
      <c r="BH45" s="128" t="s">
        <v>132</v>
      </c>
      <c r="BI45" s="99"/>
      <c r="BJ45" s="99"/>
      <c r="BK45" s="99"/>
      <c r="BL45" s="99"/>
      <c r="BM45" s="99"/>
      <c r="BN45" s="102">
        <v>3225</v>
      </c>
      <c r="BO45" s="103"/>
      <c r="BP45" s="35"/>
      <c r="BQ45" s="129"/>
      <c r="BR45" s="99"/>
      <c r="BS45" s="103"/>
      <c r="BT45" s="130"/>
      <c r="BU45" s="99"/>
      <c r="BV45" s="99"/>
      <c r="BW45" s="99"/>
      <c r="BX45" s="108"/>
      <c r="BY45" s="1"/>
      <c r="BZ45" s="1"/>
      <c r="CA45" s="1"/>
      <c r="CB45" s="1"/>
      <c r="CC45" s="1"/>
      <c r="CD45" s="98">
        <v>153</v>
      </c>
      <c r="CE45" s="99"/>
      <c r="CF45" s="100"/>
      <c r="CG45" s="101" t="s">
        <v>133</v>
      </c>
      <c r="CH45" s="99"/>
      <c r="CI45" s="99"/>
      <c r="CJ45" s="99"/>
      <c r="CK45" s="99"/>
      <c r="CL45" s="177">
        <v>250</v>
      </c>
      <c r="CM45" s="99"/>
      <c r="CN45" s="99"/>
      <c r="CO45" s="100"/>
      <c r="CP45" s="188"/>
      <c r="CQ45" s="99"/>
      <c r="CR45" s="99"/>
      <c r="CS45" s="99"/>
      <c r="CT45" s="108"/>
      <c r="CU45" s="36"/>
      <c r="CV45" s="148"/>
      <c r="CW45" s="149"/>
      <c r="CX45" s="149"/>
      <c r="CY45" s="149"/>
      <c r="CZ45" s="149"/>
      <c r="DA45" s="149"/>
      <c r="DB45" s="149"/>
      <c r="DC45" s="149"/>
      <c r="DD45" s="149"/>
      <c r="DE45" s="149"/>
      <c r="DF45" s="149"/>
      <c r="DG45" s="149"/>
      <c r="DH45" s="149"/>
      <c r="DI45" s="149"/>
      <c r="DJ45" s="149"/>
      <c r="DK45" s="149"/>
      <c r="DL45" s="149"/>
      <c r="DM45" s="149"/>
      <c r="DN45" s="150"/>
      <c r="DO45" s="1"/>
      <c r="DP45" s="1"/>
      <c r="DQ45" s="1"/>
      <c r="DR45" s="1"/>
      <c r="DS45" s="1"/>
      <c r="DT45" s="1"/>
      <c r="DU45" s="1"/>
    </row>
    <row r="46" spans="1:125" ht="18.75" customHeight="1">
      <c r="A46" s="98">
        <v>15</v>
      </c>
      <c r="B46" s="99"/>
      <c r="C46" s="100"/>
      <c r="D46" s="101" t="s">
        <v>134</v>
      </c>
      <c r="E46" s="99"/>
      <c r="F46" s="99"/>
      <c r="G46" s="99"/>
      <c r="H46" s="99"/>
      <c r="I46" s="110">
        <v>1950</v>
      </c>
      <c r="J46" s="103"/>
      <c r="K46" s="28"/>
      <c r="L46" s="132">
        <v>275</v>
      </c>
      <c r="M46" s="99"/>
      <c r="N46" s="114"/>
      <c r="O46" s="99"/>
      <c r="P46" s="99"/>
      <c r="Q46" s="99"/>
      <c r="R46" s="108"/>
      <c r="S46" s="98">
        <v>203</v>
      </c>
      <c r="T46" s="99"/>
      <c r="U46" s="100"/>
      <c r="V46" s="112" t="s">
        <v>135</v>
      </c>
      <c r="W46" s="99"/>
      <c r="X46" s="99"/>
      <c r="Y46" s="99"/>
      <c r="Z46" s="100"/>
      <c r="AA46" s="104">
        <v>4100</v>
      </c>
      <c r="AB46" s="99"/>
      <c r="AC46" s="105"/>
      <c r="AD46" s="100"/>
      <c r="AE46" s="104">
        <v>325</v>
      </c>
      <c r="AF46" s="99"/>
      <c r="AG46" s="107"/>
      <c r="AH46" s="99"/>
      <c r="AI46" s="99"/>
      <c r="AJ46" s="99"/>
      <c r="AK46" s="99"/>
      <c r="AL46" s="108"/>
      <c r="AM46" s="148">
        <v>313</v>
      </c>
      <c r="AN46" s="149"/>
      <c r="AO46" s="202"/>
      <c r="AP46" s="344" t="s">
        <v>136</v>
      </c>
      <c r="AQ46" s="149"/>
      <c r="AR46" s="149"/>
      <c r="AS46" s="149"/>
      <c r="AT46" s="149"/>
      <c r="AU46" s="205">
        <v>2125</v>
      </c>
      <c r="AV46" s="121"/>
      <c r="AW46" s="37"/>
      <c r="AX46" s="120">
        <v>100</v>
      </c>
      <c r="AY46" s="121"/>
      <c r="AZ46" s="111"/>
      <c r="BA46" s="99"/>
      <c r="BB46" s="99"/>
      <c r="BC46" s="99"/>
      <c r="BD46" s="108"/>
      <c r="BE46" s="98">
        <v>420</v>
      </c>
      <c r="BF46" s="99"/>
      <c r="BG46" s="100"/>
      <c r="BH46" s="101" t="s">
        <v>137</v>
      </c>
      <c r="BI46" s="99"/>
      <c r="BJ46" s="99"/>
      <c r="BK46" s="99"/>
      <c r="BL46" s="99"/>
      <c r="BM46" s="99"/>
      <c r="BN46" s="102">
        <v>1500</v>
      </c>
      <c r="BO46" s="103"/>
      <c r="BP46" s="35"/>
      <c r="BQ46" s="129"/>
      <c r="BR46" s="99"/>
      <c r="BS46" s="103"/>
      <c r="BT46" s="130"/>
      <c r="BU46" s="99"/>
      <c r="BV46" s="99"/>
      <c r="BW46" s="99"/>
      <c r="BX46" s="108"/>
      <c r="BY46" s="1"/>
      <c r="BZ46" s="1"/>
      <c r="CA46" s="1"/>
      <c r="CB46" s="1"/>
      <c r="CC46" s="1"/>
      <c r="CD46" s="98">
        <v>155</v>
      </c>
      <c r="CE46" s="99"/>
      <c r="CF46" s="100"/>
      <c r="CG46" s="101" t="s">
        <v>138</v>
      </c>
      <c r="CH46" s="99"/>
      <c r="CI46" s="99"/>
      <c r="CJ46" s="99"/>
      <c r="CK46" s="103"/>
      <c r="CL46" s="177">
        <v>400</v>
      </c>
      <c r="CM46" s="99"/>
      <c r="CN46" s="99"/>
      <c r="CO46" s="100"/>
      <c r="CP46" s="178"/>
      <c r="CQ46" s="179"/>
      <c r="CR46" s="179"/>
      <c r="CS46" s="179"/>
      <c r="CT46" s="180"/>
      <c r="CU46" s="36"/>
      <c r="CV46" s="176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  <c r="DN46" s="97"/>
      <c r="DO46" s="1"/>
      <c r="DP46" s="1"/>
      <c r="DQ46" s="1"/>
      <c r="DR46" s="1"/>
      <c r="DS46" s="1"/>
      <c r="DT46" s="1"/>
      <c r="DU46" s="1"/>
    </row>
    <row r="47" spans="1:125" ht="18.75" customHeight="1">
      <c r="A47" s="98">
        <v>16</v>
      </c>
      <c r="B47" s="99"/>
      <c r="C47" s="100"/>
      <c r="D47" s="101" t="s">
        <v>139</v>
      </c>
      <c r="E47" s="99"/>
      <c r="F47" s="99"/>
      <c r="G47" s="99"/>
      <c r="H47" s="99"/>
      <c r="I47" s="110">
        <v>1850</v>
      </c>
      <c r="J47" s="103"/>
      <c r="K47" s="28"/>
      <c r="L47" s="113">
        <v>200</v>
      </c>
      <c r="M47" s="103"/>
      <c r="N47" s="114"/>
      <c r="O47" s="99"/>
      <c r="P47" s="99"/>
      <c r="Q47" s="99"/>
      <c r="R47" s="108"/>
      <c r="S47" s="98">
        <v>204</v>
      </c>
      <c r="T47" s="99"/>
      <c r="U47" s="100"/>
      <c r="V47" s="101" t="s">
        <v>140</v>
      </c>
      <c r="W47" s="99"/>
      <c r="X47" s="99"/>
      <c r="Y47" s="99"/>
      <c r="Z47" s="100"/>
      <c r="AA47" s="104">
        <v>2550</v>
      </c>
      <c r="AB47" s="99"/>
      <c r="AC47" s="105"/>
      <c r="AD47" s="100"/>
      <c r="AE47" s="110">
        <v>50</v>
      </c>
      <c r="AF47" s="103"/>
      <c r="AG47" s="107"/>
      <c r="AH47" s="99"/>
      <c r="AI47" s="99"/>
      <c r="AJ47" s="99"/>
      <c r="AK47" s="99"/>
      <c r="AL47" s="108"/>
      <c r="AM47" s="336" t="s">
        <v>141</v>
      </c>
      <c r="AN47" s="337"/>
      <c r="AO47" s="337"/>
      <c r="AP47" s="337"/>
      <c r="AQ47" s="337"/>
      <c r="AR47" s="337"/>
      <c r="AS47" s="337"/>
      <c r="AT47" s="337"/>
      <c r="AU47" s="337"/>
      <c r="AV47" s="337"/>
      <c r="AW47" s="337"/>
      <c r="AX47" s="337"/>
      <c r="AY47" s="337"/>
      <c r="AZ47" s="337"/>
      <c r="BA47" s="337"/>
      <c r="BB47" s="337"/>
      <c r="BC47" s="337"/>
      <c r="BD47" s="38"/>
      <c r="BE47" s="338"/>
      <c r="BF47" s="99"/>
      <c r="BG47" s="99"/>
      <c r="BH47" s="99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9"/>
      <c r="BU47" s="99"/>
      <c r="BV47" s="99"/>
      <c r="BW47" s="99"/>
      <c r="BX47" s="108"/>
      <c r="BY47" s="1"/>
      <c r="BZ47" s="1"/>
      <c r="CA47" s="1"/>
      <c r="CB47" s="1"/>
      <c r="CC47" s="1"/>
      <c r="CD47" s="148">
        <v>157</v>
      </c>
      <c r="CE47" s="149"/>
      <c r="CF47" s="202"/>
      <c r="CG47" s="246" t="s">
        <v>142</v>
      </c>
      <c r="CH47" s="149"/>
      <c r="CI47" s="149"/>
      <c r="CJ47" s="149"/>
      <c r="CK47" s="149"/>
      <c r="CL47" s="335">
        <v>300</v>
      </c>
      <c r="CM47" s="149"/>
      <c r="CN47" s="149"/>
      <c r="CO47" s="202"/>
      <c r="CP47" s="188"/>
      <c r="CQ47" s="99"/>
      <c r="CR47" s="99"/>
      <c r="CS47" s="99"/>
      <c r="CT47" s="108"/>
      <c r="CU47" s="39"/>
      <c r="CV47" s="196" t="s">
        <v>143</v>
      </c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8"/>
      <c r="DO47" s="1"/>
      <c r="DP47" s="1"/>
      <c r="DQ47" s="1"/>
      <c r="DR47" s="1"/>
      <c r="DS47" s="1"/>
      <c r="DT47" s="1"/>
      <c r="DU47" s="1"/>
    </row>
    <row r="48" spans="1:125" ht="21" customHeight="1">
      <c r="A48" s="98">
        <v>18</v>
      </c>
      <c r="B48" s="99"/>
      <c r="C48" s="100"/>
      <c r="D48" s="131" t="s">
        <v>144</v>
      </c>
      <c r="E48" s="99"/>
      <c r="F48" s="99"/>
      <c r="G48" s="99"/>
      <c r="H48" s="99"/>
      <c r="I48" s="110">
        <v>1075</v>
      </c>
      <c r="J48" s="103"/>
      <c r="K48" s="28"/>
      <c r="L48" s="113">
        <v>175</v>
      </c>
      <c r="M48" s="103"/>
      <c r="N48" s="114"/>
      <c r="O48" s="99"/>
      <c r="P48" s="99"/>
      <c r="Q48" s="99"/>
      <c r="R48" s="108"/>
      <c r="S48" s="98">
        <v>206</v>
      </c>
      <c r="T48" s="99"/>
      <c r="U48" s="100"/>
      <c r="V48" s="334" t="s">
        <v>145</v>
      </c>
      <c r="W48" s="99"/>
      <c r="X48" s="99"/>
      <c r="Y48" s="99"/>
      <c r="Z48" s="100"/>
      <c r="AA48" s="104">
        <v>4000</v>
      </c>
      <c r="AB48" s="99"/>
      <c r="AC48" s="105"/>
      <c r="AD48" s="100"/>
      <c r="AE48" s="106">
        <v>50</v>
      </c>
      <c r="AF48" s="99"/>
      <c r="AG48" s="107"/>
      <c r="AH48" s="99"/>
      <c r="AI48" s="99"/>
      <c r="AJ48" s="99"/>
      <c r="AK48" s="99"/>
      <c r="AL48" s="108"/>
      <c r="AM48" s="98">
        <v>315</v>
      </c>
      <c r="AN48" s="99"/>
      <c r="AO48" s="100"/>
      <c r="AP48" s="109" t="s">
        <v>146</v>
      </c>
      <c r="AQ48" s="99"/>
      <c r="AR48" s="99"/>
      <c r="AS48" s="99"/>
      <c r="AT48" s="99"/>
      <c r="AU48" s="102">
        <v>1950</v>
      </c>
      <c r="AV48" s="103"/>
      <c r="AW48" s="28"/>
      <c r="AX48" s="110">
        <v>125</v>
      </c>
      <c r="AY48" s="103"/>
      <c r="AZ48" s="111"/>
      <c r="BA48" s="99"/>
      <c r="BB48" s="99"/>
      <c r="BC48" s="99"/>
      <c r="BD48" s="108"/>
      <c r="BE48" s="98">
        <v>416</v>
      </c>
      <c r="BF48" s="99"/>
      <c r="BG48" s="100"/>
      <c r="BH48" s="112" t="s">
        <v>147</v>
      </c>
      <c r="BI48" s="99"/>
      <c r="BJ48" s="99"/>
      <c r="BK48" s="99"/>
      <c r="BL48" s="99"/>
      <c r="BM48" s="99"/>
      <c r="BN48" s="102">
        <v>1175</v>
      </c>
      <c r="BO48" s="103"/>
      <c r="BP48" s="35"/>
      <c r="BQ48" s="343">
        <v>250</v>
      </c>
      <c r="BR48" s="99"/>
      <c r="BS48" s="103"/>
      <c r="BT48" s="342"/>
      <c r="BU48" s="99"/>
      <c r="BV48" s="99"/>
      <c r="BW48" s="99"/>
      <c r="BX48" s="108"/>
      <c r="BY48" s="1"/>
      <c r="BZ48" s="1"/>
      <c r="CA48" s="1"/>
      <c r="CB48" s="1"/>
      <c r="CC48" s="1"/>
      <c r="CD48" s="148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49"/>
      <c r="CR48" s="149"/>
      <c r="CS48" s="149"/>
      <c r="CT48" s="150"/>
      <c r="CU48" s="39"/>
      <c r="CV48" s="169">
        <v>462</v>
      </c>
      <c r="CW48" s="134"/>
      <c r="CX48" s="136"/>
      <c r="CY48" s="340" t="s">
        <v>148</v>
      </c>
      <c r="CZ48" s="134"/>
      <c r="DA48" s="134"/>
      <c r="DB48" s="134"/>
      <c r="DC48" s="134"/>
      <c r="DD48" s="341">
        <v>600</v>
      </c>
      <c r="DE48" s="134"/>
      <c r="DF48" s="134"/>
      <c r="DG48" s="136"/>
      <c r="DH48" s="339"/>
      <c r="DI48" s="134"/>
      <c r="DJ48" s="134"/>
      <c r="DK48" s="134"/>
      <c r="DL48" s="134"/>
      <c r="DM48" s="134"/>
      <c r="DN48" s="138"/>
      <c r="DO48" s="1"/>
      <c r="DP48" s="1"/>
      <c r="DQ48" s="1"/>
      <c r="DR48" s="1"/>
      <c r="DS48" s="1"/>
      <c r="DT48" s="1"/>
      <c r="DU48" s="1"/>
    </row>
    <row r="49" spans="1:125" ht="18.75" customHeight="1">
      <c r="A49" s="316">
        <v>19</v>
      </c>
      <c r="B49" s="99"/>
      <c r="C49" s="100"/>
      <c r="D49" s="101" t="s">
        <v>149</v>
      </c>
      <c r="E49" s="99"/>
      <c r="F49" s="99"/>
      <c r="G49" s="99"/>
      <c r="H49" s="99"/>
      <c r="I49" s="110">
        <v>1325</v>
      </c>
      <c r="J49" s="103"/>
      <c r="K49" s="28"/>
      <c r="L49" s="113">
        <v>125</v>
      </c>
      <c r="M49" s="103"/>
      <c r="N49" s="114"/>
      <c r="O49" s="99"/>
      <c r="P49" s="99"/>
      <c r="Q49" s="99"/>
      <c r="R49" s="108"/>
      <c r="S49" s="148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50"/>
      <c r="AM49" s="98">
        <v>316</v>
      </c>
      <c r="AN49" s="99"/>
      <c r="AO49" s="100"/>
      <c r="AP49" s="109" t="s">
        <v>150</v>
      </c>
      <c r="AQ49" s="99"/>
      <c r="AR49" s="99"/>
      <c r="AS49" s="99"/>
      <c r="AT49" s="99"/>
      <c r="AU49" s="102">
        <v>4350</v>
      </c>
      <c r="AV49" s="103"/>
      <c r="AW49" s="28"/>
      <c r="AX49" s="113">
        <v>225</v>
      </c>
      <c r="AY49" s="103"/>
      <c r="AZ49" s="111"/>
      <c r="BA49" s="99"/>
      <c r="BB49" s="99"/>
      <c r="BC49" s="99"/>
      <c r="BD49" s="108"/>
      <c r="BE49" s="98">
        <v>417</v>
      </c>
      <c r="BF49" s="99"/>
      <c r="BG49" s="100"/>
      <c r="BH49" s="272" t="s">
        <v>151</v>
      </c>
      <c r="BI49" s="99"/>
      <c r="BJ49" s="99"/>
      <c r="BK49" s="99"/>
      <c r="BL49" s="99"/>
      <c r="BM49" s="99"/>
      <c r="BN49" s="102">
        <v>450</v>
      </c>
      <c r="BO49" s="103"/>
      <c r="BP49" s="35"/>
      <c r="BQ49" s="343">
        <v>150</v>
      </c>
      <c r="BR49" s="99"/>
      <c r="BS49" s="103"/>
      <c r="BT49" s="342"/>
      <c r="BU49" s="99"/>
      <c r="BV49" s="99"/>
      <c r="BW49" s="99"/>
      <c r="BX49" s="108"/>
      <c r="BY49" s="1"/>
      <c r="BZ49" s="1"/>
      <c r="CA49" s="1"/>
      <c r="CB49" s="1"/>
      <c r="CC49" s="1"/>
      <c r="CD49" s="176"/>
      <c r="CE49" s="92"/>
      <c r="CF49" s="92"/>
      <c r="CG49" s="92"/>
      <c r="CH49" s="92"/>
      <c r="CI49" s="92"/>
      <c r="CJ49" s="92"/>
      <c r="CK49" s="92"/>
      <c r="CL49" s="92"/>
      <c r="CM49" s="92"/>
      <c r="CN49" s="92"/>
      <c r="CO49" s="92"/>
      <c r="CP49" s="92"/>
      <c r="CQ49" s="92"/>
      <c r="CR49" s="92"/>
      <c r="CS49" s="92"/>
      <c r="CT49" s="97"/>
      <c r="CU49" s="39"/>
      <c r="CV49" s="155" t="s">
        <v>152</v>
      </c>
      <c r="CW49" s="92"/>
      <c r="CX49" s="92"/>
      <c r="CY49" s="92"/>
      <c r="CZ49" s="92"/>
      <c r="DA49" s="92"/>
      <c r="DB49" s="92"/>
      <c r="DC49" s="92"/>
      <c r="DD49" s="92"/>
      <c r="DE49" s="92"/>
      <c r="DF49" s="92"/>
      <c r="DG49" s="92"/>
      <c r="DH49" s="92"/>
      <c r="DI49" s="92"/>
      <c r="DJ49" s="92"/>
      <c r="DK49" s="92"/>
      <c r="DL49" s="92"/>
      <c r="DM49" s="92"/>
      <c r="DN49" s="97"/>
      <c r="DO49" s="1"/>
      <c r="DP49" s="1"/>
      <c r="DQ49" s="1"/>
      <c r="DR49" s="1"/>
      <c r="DS49" s="1"/>
      <c r="DT49" s="1"/>
      <c r="DU49" s="1"/>
    </row>
    <row r="50" spans="1:125" ht="18.75" customHeight="1">
      <c r="A50" s="316">
        <v>20</v>
      </c>
      <c r="B50" s="99"/>
      <c r="C50" s="100"/>
      <c r="D50" s="101" t="s">
        <v>153</v>
      </c>
      <c r="E50" s="99"/>
      <c r="F50" s="99"/>
      <c r="G50" s="99"/>
      <c r="H50" s="99"/>
      <c r="I50" s="110">
        <v>4925</v>
      </c>
      <c r="J50" s="103"/>
      <c r="K50" s="28"/>
      <c r="L50" s="132">
        <v>350</v>
      </c>
      <c r="M50" s="99"/>
      <c r="N50" s="114"/>
      <c r="O50" s="99"/>
      <c r="P50" s="99"/>
      <c r="Q50" s="99"/>
      <c r="R50" s="108"/>
      <c r="S50" s="317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3"/>
      <c r="AM50" s="98">
        <v>317</v>
      </c>
      <c r="AN50" s="99"/>
      <c r="AO50" s="100"/>
      <c r="AP50" s="272" t="s">
        <v>154</v>
      </c>
      <c r="AQ50" s="99"/>
      <c r="AR50" s="99"/>
      <c r="AS50" s="99"/>
      <c r="AT50" s="99"/>
      <c r="AU50" s="102">
        <v>1750</v>
      </c>
      <c r="AV50" s="103"/>
      <c r="AW50" s="28"/>
      <c r="AX50" s="104">
        <v>125</v>
      </c>
      <c r="AY50" s="99"/>
      <c r="AZ50" s="201"/>
      <c r="BA50" s="99"/>
      <c r="BB50" s="99"/>
      <c r="BC50" s="99"/>
      <c r="BD50" s="108"/>
      <c r="BE50" s="305">
        <v>418</v>
      </c>
      <c r="BF50" s="299"/>
      <c r="BG50" s="307"/>
      <c r="BH50" s="314" t="s">
        <v>155</v>
      </c>
      <c r="BI50" s="299"/>
      <c r="BJ50" s="299"/>
      <c r="BK50" s="299"/>
      <c r="BL50" s="299"/>
      <c r="BM50" s="299"/>
      <c r="BN50" s="315">
        <v>1300</v>
      </c>
      <c r="BO50" s="300"/>
      <c r="BP50" s="40"/>
      <c r="BQ50" s="298">
        <v>300</v>
      </c>
      <c r="BR50" s="299"/>
      <c r="BS50" s="300"/>
      <c r="BT50" s="301"/>
      <c r="BU50" s="299"/>
      <c r="BV50" s="299"/>
      <c r="BW50" s="299"/>
      <c r="BX50" s="302"/>
      <c r="BY50" s="1"/>
      <c r="BZ50" s="1"/>
      <c r="CA50" s="1"/>
      <c r="CB50" s="1"/>
      <c r="CC50" s="1"/>
      <c r="CD50" s="196" t="s">
        <v>156</v>
      </c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8"/>
      <c r="CU50" s="1"/>
      <c r="CV50" s="197">
        <v>468</v>
      </c>
      <c r="CW50" s="116"/>
      <c r="CX50" s="117"/>
      <c r="CY50" s="198" t="s">
        <v>157</v>
      </c>
      <c r="CZ50" s="116"/>
      <c r="DA50" s="116"/>
      <c r="DB50" s="116"/>
      <c r="DC50" s="116"/>
      <c r="DD50" s="303">
        <v>400</v>
      </c>
      <c r="DE50" s="212"/>
      <c r="DF50" s="212"/>
      <c r="DG50" s="212"/>
      <c r="DH50" s="304">
        <f>SUM(DA51,DL51)</f>
        <v>0</v>
      </c>
      <c r="DI50" s="212"/>
      <c r="DJ50" s="212"/>
      <c r="DK50" s="212"/>
      <c r="DL50" s="212"/>
      <c r="DM50" s="212"/>
      <c r="DN50" s="229"/>
      <c r="DO50" s="1"/>
      <c r="DP50" s="1"/>
      <c r="DQ50" s="1"/>
      <c r="DR50" s="1"/>
      <c r="DS50" s="1"/>
      <c r="DT50" s="1"/>
      <c r="DU50" s="1"/>
    </row>
    <row r="51" spans="1:125" ht="18.75" customHeight="1">
      <c r="A51" s="98">
        <v>21</v>
      </c>
      <c r="B51" s="99"/>
      <c r="C51" s="100"/>
      <c r="D51" s="101" t="s">
        <v>158</v>
      </c>
      <c r="E51" s="99"/>
      <c r="F51" s="99"/>
      <c r="G51" s="99"/>
      <c r="H51" s="99"/>
      <c r="I51" s="110">
        <v>1450</v>
      </c>
      <c r="J51" s="103"/>
      <c r="K51" s="28"/>
      <c r="L51" s="113">
        <v>150</v>
      </c>
      <c r="M51" s="103"/>
      <c r="N51" s="114"/>
      <c r="O51" s="99"/>
      <c r="P51" s="99"/>
      <c r="Q51" s="99"/>
      <c r="R51" s="108"/>
      <c r="S51" s="233" t="s">
        <v>121</v>
      </c>
      <c r="T51" s="143"/>
      <c r="U51" s="143"/>
      <c r="V51" s="143"/>
      <c r="W51" s="143"/>
      <c r="X51" s="143"/>
      <c r="Y51" s="143"/>
      <c r="Z51" s="147"/>
      <c r="AA51" s="290">
        <f>SUM(AA46:AB49)</f>
        <v>10650</v>
      </c>
      <c r="AB51" s="143"/>
      <c r="AC51" s="146">
        <f>SUM(AC46:AD48)</f>
        <v>0</v>
      </c>
      <c r="AD51" s="143"/>
      <c r="AE51" s="291">
        <f>SUM(AE46:AF49)</f>
        <v>425</v>
      </c>
      <c r="AF51" s="145"/>
      <c r="AG51" s="192">
        <f>SUM(AG46:AL48)</f>
        <v>0</v>
      </c>
      <c r="AH51" s="143"/>
      <c r="AI51" s="143"/>
      <c r="AJ51" s="143"/>
      <c r="AK51" s="143"/>
      <c r="AL51" s="193"/>
      <c r="AM51" s="285">
        <v>319</v>
      </c>
      <c r="AN51" s="89"/>
      <c r="AO51" s="243"/>
      <c r="AP51" s="286" t="s">
        <v>159</v>
      </c>
      <c r="AQ51" s="89"/>
      <c r="AR51" s="89"/>
      <c r="AS51" s="89"/>
      <c r="AT51" s="89"/>
      <c r="AU51" s="287">
        <v>2225</v>
      </c>
      <c r="AV51" s="288"/>
      <c r="AW51" s="41"/>
      <c r="AX51" s="289">
        <v>200</v>
      </c>
      <c r="AY51" s="89"/>
      <c r="AZ51" s="88"/>
      <c r="BA51" s="89"/>
      <c r="BB51" s="89"/>
      <c r="BC51" s="89"/>
      <c r="BD51" s="90"/>
      <c r="BE51" s="91" t="s">
        <v>121</v>
      </c>
      <c r="BF51" s="92"/>
      <c r="BG51" s="92"/>
      <c r="BH51" s="92"/>
      <c r="BI51" s="92"/>
      <c r="BJ51" s="92"/>
      <c r="BK51" s="92"/>
      <c r="BL51" s="92"/>
      <c r="BM51" s="93"/>
      <c r="BN51" s="94">
        <f>SUM(BN32:BO38,BN40:BO42,BN44:BO46,BN48:BO50)</f>
        <v>23550</v>
      </c>
      <c r="BO51" s="93"/>
      <c r="BP51" s="42">
        <f>SUM(BP32:BP38,BP40:BP42,BP44:BP46,BP48:BP50)</f>
        <v>0</v>
      </c>
      <c r="BQ51" s="95">
        <f>SUM(BQ32:BS38,BQ40:BS42,BQ48:BS50)</f>
        <v>3250</v>
      </c>
      <c r="BR51" s="92"/>
      <c r="BS51" s="93"/>
      <c r="BT51" s="96">
        <f>+SUM(BT32:BX38,BT40:BX42,BT48:BX50)</f>
        <v>0</v>
      </c>
      <c r="BU51" s="92"/>
      <c r="BV51" s="92"/>
      <c r="BW51" s="92"/>
      <c r="BX51" s="97"/>
      <c r="BY51" s="1"/>
      <c r="BZ51" s="1"/>
      <c r="CA51" s="1"/>
      <c r="CB51" s="1"/>
      <c r="CC51" s="1"/>
      <c r="CD51" s="98">
        <v>252</v>
      </c>
      <c r="CE51" s="99"/>
      <c r="CF51" s="100"/>
      <c r="CG51" s="101" t="s">
        <v>160</v>
      </c>
      <c r="CH51" s="99"/>
      <c r="CI51" s="99"/>
      <c r="CJ51" s="99"/>
      <c r="CK51" s="99"/>
      <c r="CL51" s="312">
        <v>500</v>
      </c>
      <c r="CM51" s="99"/>
      <c r="CN51" s="99"/>
      <c r="CO51" s="100"/>
      <c r="CP51" s="313">
        <f>SUM(CH52,CQ52)</f>
        <v>0</v>
      </c>
      <c r="CQ51" s="99"/>
      <c r="CR51" s="99"/>
      <c r="CS51" s="99"/>
      <c r="CT51" s="43"/>
      <c r="CU51" s="44"/>
      <c r="CV51" s="285" t="s">
        <v>161</v>
      </c>
      <c r="CW51" s="89"/>
      <c r="CX51" s="89"/>
      <c r="CY51" s="292">
        <v>350</v>
      </c>
      <c r="CZ51" s="89"/>
      <c r="DA51" s="293"/>
      <c r="DB51" s="89"/>
      <c r="DC51" s="243"/>
      <c r="DD51" s="286" t="s">
        <v>162</v>
      </c>
      <c r="DE51" s="89"/>
      <c r="DF51" s="89"/>
      <c r="DG51" s="292">
        <v>50</v>
      </c>
      <c r="DH51" s="89"/>
      <c r="DI51" s="243"/>
      <c r="DJ51" s="45"/>
      <c r="DK51" s="45"/>
      <c r="DL51" s="294"/>
      <c r="DM51" s="89"/>
      <c r="DN51" s="90"/>
      <c r="DO51" s="1"/>
      <c r="DP51" s="1"/>
      <c r="DQ51" s="1"/>
      <c r="DR51" s="1"/>
      <c r="DS51" s="1"/>
      <c r="DT51" s="1"/>
      <c r="DU51" s="1"/>
    </row>
    <row r="52" spans="1:125" ht="18.75" customHeight="1">
      <c r="A52" s="98">
        <v>22</v>
      </c>
      <c r="B52" s="99"/>
      <c r="C52" s="100"/>
      <c r="D52" s="101" t="s">
        <v>163</v>
      </c>
      <c r="E52" s="99"/>
      <c r="F52" s="99"/>
      <c r="G52" s="99"/>
      <c r="H52" s="99"/>
      <c r="I52" s="110">
        <v>1225</v>
      </c>
      <c r="J52" s="103"/>
      <c r="K52" s="28"/>
      <c r="L52" s="132">
        <v>125</v>
      </c>
      <c r="M52" s="99"/>
      <c r="N52" s="114"/>
      <c r="O52" s="99"/>
      <c r="P52" s="99"/>
      <c r="Q52" s="99"/>
      <c r="R52" s="108"/>
      <c r="S52" s="133" t="s">
        <v>164</v>
      </c>
      <c r="T52" s="134"/>
      <c r="U52" s="134"/>
      <c r="V52" s="134"/>
      <c r="W52" s="134"/>
      <c r="X52" s="134"/>
      <c r="Y52" s="134"/>
      <c r="Z52" s="134"/>
      <c r="AA52" s="134"/>
      <c r="AB52" s="135">
        <f>SUM(AA51,AE51)</f>
        <v>11075</v>
      </c>
      <c r="AC52" s="134"/>
      <c r="AD52" s="136"/>
      <c r="AE52" s="318">
        <f>SUM(AC51,AG51)</f>
        <v>0</v>
      </c>
      <c r="AF52" s="134"/>
      <c r="AG52" s="134"/>
      <c r="AH52" s="134"/>
      <c r="AI52" s="134"/>
      <c r="AJ52" s="134"/>
      <c r="AK52" s="134"/>
      <c r="AL52" s="138"/>
      <c r="AM52" s="173">
        <v>320</v>
      </c>
      <c r="AN52" s="174"/>
      <c r="AO52" s="319"/>
      <c r="AP52" s="320" t="s">
        <v>165</v>
      </c>
      <c r="AQ52" s="174"/>
      <c r="AR52" s="174"/>
      <c r="AS52" s="174"/>
      <c r="AT52" s="321"/>
      <c r="AU52" s="322">
        <v>550</v>
      </c>
      <c r="AV52" s="321"/>
      <c r="AW52" s="46"/>
      <c r="AX52" s="323">
        <v>75</v>
      </c>
      <c r="AY52" s="174"/>
      <c r="AZ52" s="324"/>
      <c r="BA52" s="276"/>
      <c r="BB52" s="276"/>
      <c r="BC52" s="276"/>
      <c r="BD52" s="277"/>
      <c r="BE52" s="133" t="s">
        <v>166</v>
      </c>
      <c r="BF52" s="134"/>
      <c r="BG52" s="134"/>
      <c r="BH52" s="134"/>
      <c r="BI52" s="134"/>
      <c r="BJ52" s="134"/>
      <c r="BK52" s="134"/>
      <c r="BL52" s="134"/>
      <c r="BM52" s="134"/>
      <c r="BN52" s="136"/>
      <c r="BO52" s="328">
        <f>SUM(BN51,BQ51)</f>
        <v>26800</v>
      </c>
      <c r="BP52" s="136"/>
      <c r="BQ52" s="329">
        <f>SUM(BP51,BT51)</f>
        <v>0</v>
      </c>
      <c r="BR52" s="134"/>
      <c r="BS52" s="134"/>
      <c r="BT52" s="134"/>
      <c r="BU52" s="134"/>
      <c r="BV52" s="134"/>
      <c r="BW52" s="134"/>
      <c r="BX52" s="138"/>
      <c r="BY52" s="36"/>
      <c r="BZ52" s="1"/>
      <c r="CA52" s="1"/>
      <c r="CB52" s="1"/>
      <c r="CC52" s="1"/>
      <c r="CD52" s="305" t="s">
        <v>161</v>
      </c>
      <c r="CE52" s="299"/>
      <c r="CF52" s="300"/>
      <c r="CG52" s="47">
        <v>150</v>
      </c>
      <c r="CH52" s="306"/>
      <c r="CI52" s="299"/>
      <c r="CJ52" s="299"/>
      <c r="CK52" s="307"/>
      <c r="CL52" s="48" t="s">
        <v>77</v>
      </c>
      <c r="CM52" s="308">
        <v>350</v>
      </c>
      <c r="CN52" s="152"/>
      <c r="CO52" s="152"/>
      <c r="CP52" s="309"/>
      <c r="CQ52" s="310"/>
      <c r="CR52" s="299"/>
      <c r="CS52" s="311"/>
      <c r="CT52" s="49"/>
      <c r="CU52" s="44"/>
      <c r="CV52" s="295"/>
      <c r="CW52" s="296"/>
      <c r="CX52" s="296"/>
      <c r="CY52" s="296"/>
      <c r="CZ52" s="296"/>
      <c r="DA52" s="296"/>
      <c r="DB52" s="296"/>
      <c r="DC52" s="296"/>
      <c r="DD52" s="296"/>
      <c r="DE52" s="296"/>
      <c r="DF52" s="296"/>
      <c r="DG52" s="296"/>
      <c r="DH52" s="296"/>
      <c r="DI52" s="296"/>
      <c r="DJ52" s="296"/>
      <c r="DK52" s="296"/>
      <c r="DL52" s="296"/>
      <c r="DM52" s="296"/>
      <c r="DN52" s="297"/>
      <c r="DO52" s="1"/>
      <c r="DP52" s="1"/>
      <c r="DQ52" s="1"/>
      <c r="DR52" s="1"/>
      <c r="DS52" s="1"/>
      <c r="DT52" s="1"/>
      <c r="DU52" s="1"/>
    </row>
    <row r="53" spans="1:125" ht="18.75" customHeight="1">
      <c r="A53" s="98">
        <v>24</v>
      </c>
      <c r="B53" s="99"/>
      <c r="C53" s="100"/>
      <c r="D53" s="112" t="s">
        <v>167</v>
      </c>
      <c r="E53" s="99"/>
      <c r="F53" s="99"/>
      <c r="G53" s="99"/>
      <c r="H53" s="99"/>
      <c r="I53" s="110">
        <v>1800</v>
      </c>
      <c r="J53" s="103"/>
      <c r="K53" s="28"/>
      <c r="L53" s="113">
        <v>250</v>
      </c>
      <c r="M53" s="103"/>
      <c r="N53" s="114"/>
      <c r="O53" s="99"/>
      <c r="P53" s="99"/>
      <c r="Q53" s="99"/>
      <c r="R53" s="108"/>
      <c r="S53" s="50"/>
      <c r="T53" s="281" t="s">
        <v>168</v>
      </c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39"/>
      <c r="AM53" s="28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51"/>
      <c r="BE53" s="52"/>
      <c r="BF53" s="330" t="s">
        <v>169</v>
      </c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2"/>
      <c r="BT53" s="212"/>
      <c r="BU53" s="212"/>
      <c r="BV53" s="212"/>
      <c r="BW53" s="212"/>
      <c r="BX53" s="212"/>
      <c r="BY53" s="212"/>
      <c r="BZ53" s="1"/>
      <c r="CA53" s="1"/>
      <c r="CB53" s="1"/>
      <c r="CC53" s="1"/>
      <c r="CD53" s="331" t="s">
        <v>116</v>
      </c>
      <c r="CE53" s="143"/>
      <c r="CF53" s="143"/>
      <c r="CG53" s="143"/>
      <c r="CH53" s="332">
        <f>SUM(CL32:CO35,CL41,CL44:CO47,CL51)</f>
        <v>6250</v>
      </c>
      <c r="CI53" s="143"/>
      <c r="CJ53" s="143"/>
      <c r="CK53" s="143"/>
      <c r="CL53" s="147"/>
      <c r="CM53" s="333">
        <f>SUM(CP32:CT35,CP41,CP44:CS47,CP51)</f>
        <v>0</v>
      </c>
      <c r="CN53" s="92"/>
      <c r="CO53" s="92"/>
      <c r="CP53" s="92"/>
      <c r="CQ53" s="92"/>
      <c r="CR53" s="92"/>
      <c r="CS53" s="92"/>
      <c r="CT53" s="97"/>
      <c r="CU53" s="44"/>
      <c r="CV53" s="155" t="s">
        <v>116</v>
      </c>
      <c r="CW53" s="92"/>
      <c r="CX53" s="92"/>
      <c r="CY53" s="92"/>
      <c r="CZ53" s="325">
        <f>SUM(DD43:DG44,DD48,DD50)</f>
        <v>2475</v>
      </c>
      <c r="DA53" s="92"/>
      <c r="DB53" s="92"/>
      <c r="DC53" s="92"/>
      <c r="DD53" s="92"/>
      <c r="DE53" s="326"/>
      <c r="DF53" s="327">
        <f>SUM(DH43:DN44,DH48,DH50)</f>
        <v>0</v>
      </c>
      <c r="DG53" s="92"/>
      <c r="DH53" s="92"/>
      <c r="DI53" s="92"/>
      <c r="DJ53" s="92"/>
      <c r="DK53" s="92"/>
      <c r="DL53" s="92"/>
      <c r="DM53" s="92"/>
      <c r="DN53" s="97"/>
      <c r="DO53" s="1"/>
      <c r="DP53" s="1"/>
      <c r="DQ53" s="1"/>
      <c r="DR53" s="1"/>
      <c r="DS53" s="1"/>
      <c r="DT53" s="1"/>
      <c r="DU53" s="1"/>
    </row>
    <row r="54" spans="1:125" ht="18.75" customHeight="1">
      <c r="A54" s="98">
        <v>26</v>
      </c>
      <c r="B54" s="99"/>
      <c r="C54" s="100"/>
      <c r="D54" s="112" t="s">
        <v>170</v>
      </c>
      <c r="E54" s="99"/>
      <c r="F54" s="99"/>
      <c r="G54" s="99"/>
      <c r="H54" s="99"/>
      <c r="I54" s="110">
        <v>750</v>
      </c>
      <c r="J54" s="103"/>
      <c r="K54" s="28"/>
      <c r="L54" s="113">
        <v>200</v>
      </c>
      <c r="M54" s="103"/>
      <c r="N54" s="114"/>
      <c r="O54" s="99"/>
      <c r="P54" s="99"/>
      <c r="Q54" s="99"/>
      <c r="R54" s="108"/>
      <c r="S54" s="50"/>
      <c r="T54" s="169" t="s">
        <v>171</v>
      </c>
      <c r="U54" s="134"/>
      <c r="V54" s="134"/>
      <c r="W54" s="134"/>
      <c r="X54" s="134"/>
      <c r="Y54" s="134"/>
      <c r="Z54" s="138"/>
      <c r="AA54" s="169" t="s">
        <v>172</v>
      </c>
      <c r="AB54" s="134"/>
      <c r="AC54" s="134"/>
      <c r="AD54" s="138"/>
      <c r="AE54" s="283" t="s">
        <v>173</v>
      </c>
      <c r="AF54" s="134"/>
      <c r="AG54" s="134"/>
      <c r="AH54" s="134"/>
      <c r="AI54" s="134"/>
      <c r="AJ54" s="134"/>
      <c r="AK54" s="138"/>
      <c r="AL54" s="39"/>
      <c r="AM54" s="176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53"/>
      <c r="BE54" s="52"/>
      <c r="BF54" s="54"/>
      <c r="BG54" s="278" t="s">
        <v>65</v>
      </c>
      <c r="BH54" s="116"/>
      <c r="BI54" s="116"/>
      <c r="BJ54" s="116"/>
      <c r="BK54" s="116"/>
      <c r="BL54" s="116"/>
      <c r="BM54" s="116"/>
      <c r="BN54" s="116"/>
      <c r="BO54" s="117"/>
      <c r="BP54" s="279" t="s">
        <v>174</v>
      </c>
      <c r="BQ54" s="116"/>
      <c r="BR54" s="116"/>
      <c r="BS54" s="116"/>
      <c r="BT54" s="116"/>
      <c r="BU54" s="116"/>
      <c r="BV54" s="127"/>
      <c r="BW54" s="54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</row>
    <row r="55" spans="1:125" ht="18.75" customHeight="1">
      <c r="A55" s="98">
        <v>27</v>
      </c>
      <c r="B55" s="99"/>
      <c r="C55" s="100"/>
      <c r="D55" s="112" t="s">
        <v>175</v>
      </c>
      <c r="E55" s="99"/>
      <c r="F55" s="99"/>
      <c r="G55" s="99"/>
      <c r="H55" s="99"/>
      <c r="I55" s="110">
        <v>1600</v>
      </c>
      <c r="J55" s="103"/>
      <c r="K55" s="28"/>
      <c r="L55" s="113">
        <v>250</v>
      </c>
      <c r="M55" s="103"/>
      <c r="N55" s="114"/>
      <c r="O55" s="99"/>
      <c r="P55" s="99"/>
      <c r="Q55" s="99"/>
      <c r="R55" s="108"/>
      <c r="S55" s="50"/>
      <c r="T55" s="181" t="s">
        <v>176</v>
      </c>
      <c r="U55" s="164"/>
      <c r="V55" s="164"/>
      <c r="W55" s="164"/>
      <c r="X55" s="164"/>
      <c r="Y55" s="164"/>
      <c r="Z55" s="168"/>
      <c r="AA55" s="267" t="s">
        <v>177</v>
      </c>
      <c r="AB55" s="99"/>
      <c r="AC55" s="99"/>
      <c r="AD55" s="108"/>
      <c r="AE55" s="284"/>
      <c r="AF55" s="212"/>
      <c r="AG55" s="212"/>
      <c r="AH55" s="212"/>
      <c r="AI55" s="212"/>
      <c r="AJ55" s="212"/>
      <c r="AK55" s="229"/>
      <c r="AL55" s="39"/>
      <c r="AM55" s="181">
        <v>321</v>
      </c>
      <c r="AN55" s="164"/>
      <c r="AO55" s="182"/>
      <c r="AP55" s="183" t="s">
        <v>178</v>
      </c>
      <c r="AQ55" s="164"/>
      <c r="AR55" s="164"/>
      <c r="AS55" s="164"/>
      <c r="AT55" s="164"/>
      <c r="AU55" s="273">
        <v>1150</v>
      </c>
      <c r="AV55" s="165"/>
      <c r="AW55" s="30"/>
      <c r="AX55" s="274">
        <v>75</v>
      </c>
      <c r="AY55" s="164"/>
      <c r="AZ55" s="275"/>
      <c r="BA55" s="276"/>
      <c r="BB55" s="276"/>
      <c r="BC55" s="276"/>
      <c r="BD55" s="277"/>
      <c r="BE55" s="52"/>
      <c r="BF55" s="55"/>
      <c r="BG55" s="280" t="s">
        <v>24</v>
      </c>
      <c r="BH55" s="99"/>
      <c r="BI55" s="99"/>
      <c r="BJ55" s="99"/>
      <c r="BK55" s="99"/>
      <c r="BL55" s="99"/>
      <c r="BM55" s="99"/>
      <c r="BN55" s="99"/>
      <c r="BO55" s="100"/>
      <c r="BP55" s="271">
        <v>350</v>
      </c>
      <c r="BQ55" s="99"/>
      <c r="BR55" s="99"/>
      <c r="BS55" s="99"/>
      <c r="BT55" s="99"/>
      <c r="BU55" s="99"/>
      <c r="BV55" s="108"/>
      <c r="BW55" s="55"/>
      <c r="BX55" s="1"/>
      <c r="BY55" s="56"/>
      <c r="BZ55" s="57" t="s">
        <v>179</v>
      </c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1"/>
      <c r="DT55" s="1"/>
      <c r="DU55" s="1"/>
    </row>
    <row r="56" spans="1:125" ht="23.25" customHeight="1">
      <c r="A56" s="98">
        <v>29</v>
      </c>
      <c r="B56" s="99"/>
      <c r="C56" s="100"/>
      <c r="D56" s="112" t="s">
        <v>180</v>
      </c>
      <c r="E56" s="99"/>
      <c r="F56" s="99"/>
      <c r="G56" s="99"/>
      <c r="H56" s="99"/>
      <c r="I56" s="110">
        <v>3525</v>
      </c>
      <c r="J56" s="103"/>
      <c r="K56" s="28"/>
      <c r="L56" s="132">
        <v>300</v>
      </c>
      <c r="M56" s="99"/>
      <c r="N56" s="114"/>
      <c r="O56" s="99"/>
      <c r="P56" s="99"/>
      <c r="Q56" s="99"/>
      <c r="R56" s="108"/>
      <c r="S56" s="50"/>
      <c r="T56" s="98" t="s">
        <v>181</v>
      </c>
      <c r="U56" s="99"/>
      <c r="V56" s="99"/>
      <c r="W56" s="99"/>
      <c r="X56" s="99"/>
      <c r="Y56" s="99"/>
      <c r="Z56" s="108"/>
      <c r="AA56" s="267" t="s">
        <v>182</v>
      </c>
      <c r="AB56" s="99"/>
      <c r="AC56" s="99"/>
      <c r="AD56" s="108"/>
      <c r="AE56" s="268" t="s">
        <v>183</v>
      </c>
      <c r="AF56" s="174"/>
      <c r="AG56" s="174"/>
      <c r="AH56" s="174"/>
      <c r="AI56" s="174"/>
      <c r="AJ56" s="174"/>
      <c r="AK56" s="175"/>
      <c r="AL56" s="39"/>
      <c r="AM56" s="98">
        <v>322</v>
      </c>
      <c r="AN56" s="99"/>
      <c r="AO56" s="100"/>
      <c r="AP56" s="101" t="s">
        <v>184</v>
      </c>
      <c r="AQ56" s="99"/>
      <c r="AR56" s="99"/>
      <c r="AS56" s="99"/>
      <c r="AT56" s="99"/>
      <c r="AU56" s="102">
        <v>400</v>
      </c>
      <c r="AV56" s="103"/>
      <c r="AW56" s="28"/>
      <c r="AX56" s="104">
        <v>75</v>
      </c>
      <c r="AY56" s="99"/>
      <c r="AZ56" s="201"/>
      <c r="BA56" s="99"/>
      <c r="BB56" s="99"/>
      <c r="BC56" s="99"/>
      <c r="BD56" s="108"/>
      <c r="BE56" s="58"/>
      <c r="BF56" s="59"/>
      <c r="BG56" s="263" t="s">
        <v>185</v>
      </c>
      <c r="BH56" s="99"/>
      <c r="BI56" s="99"/>
      <c r="BJ56" s="99"/>
      <c r="BK56" s="99"/>
      <c r="BL56" s="99"/>
      <c r="BM56" s="99"/>
      <c r="BN56" s="99"/>
      <c r="BO56" s="100"/>
      <c r="BP56" s="271">
        <v>200</v>
      </c>
      <c r="BQ56" s="99"/>
      <c r="BR56" s="99"/>
      <c r="BS56" s="99"/>
      <c r="BT56" s="99"/>
      <c r="BU56" s="99"/>
      <c r="BV56" s="108"/>
      <c r="BW56" s="59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50"/>
      <c r="DP56" s="62"/>
      <c r="DQ56" s="1"/>
      <c r="DR56" s="1"/>
      <c r="DS56" s="1"/>
      <c r="DT56" s="1"/>
      <c r="DU56" s="1"/>
    </row>
    <row r="57" spans="1:125" ht="23.25" customHeight="1">
      <c r="A57" s="98">
        <v>30</v>
      </c>
      <c r="B57" s="99"/>
      <c r="C57" s="100"/>
      <c r="D57" s="272" t="s">
        <v>186</v>
      </c>
      <c r="E57" s="99"/>
      <c r="F57" s="99"/>
      <c r="G57" s="99"/>
      <c r="H57" s="99"/>
      <c r="I57" s="110">
        <v>2350</v>
      </c>
      <c r="J57" s="103"/>
      <c r="K57" s="28"/>
      <c r="L57" s="132">
        <v>325</v>
      </c>
      <c r="M57" s="99"/>
      <c r="N57" s="114"/>
      <c r="O57" s="99"/>
      <c r="P57" s="99"/>
      <c r="Q57" s="99"/>
      <c r="R57" s="108"/>
      <c r="S57" s="50"/>
      <c r="T57" s="98" t="s">
        <v>187</v>
      </c>
      <c r="U57" s="99"/>
      <c r="V57" s="99"/>
      <c r="W57" s="99"/>
      <c r="X57" s="99"/>
      <c r="Y57" s="99"/>
      <c r="Z57" s="108"/>
      <c r="AA57" s="267" t="s">
        <v>188</v>
      </c>
      <c r="AB57" s="99"/>
      <c r="AC57" s="99"/>
      <c r="AD57" s="108"/>
      <c r="AE57" s="268" t="s">
        <v>189</v>
      </c>
      <c r="AF57" s="174"/>
      <c r="AG57" s="174"/>
      <c r="AH57" s="174"/>
      <c r="AI57" s="174"/>
      <c r="AJ57" s="174"/>
      <c r="AK57" s="175"/>
      <c r="AL57" s="39"/>
      <c r="AM57" s="98">
        <v>323</v>
      </c>
      <c r="AN57" s="99"/>
      <c r="AO57" s="100"/>
      <c r="AP57" s="101" t="s">
        <v>190</v>
      </c>
      <c r="AQ57" s="99"/>
      <c r="AR57" s="99"/>
      <c r="AS57" s="99"/>
      <c r="AT57" s="99"/>
      <c r="AU57" s="102">
        <v>525</v>
      </c>
      <c r="AV57" s="103"/>
      <c r="AW57" s="28"/>
      <c r="AX57" s="106">
        <v>50</v>
      </c>
      <c r="AY57" s="99"/>
      <c r="AZ57" s="111"/>
      <c r="BA57" s="99"/>
      <c r="BB57" s="99"/>
      <c r="BC57" s="99"/>
      <c r="BD57" s="108"/>
      <c r="BE57" s="63"/>
      <c r="BF57" s="59"/>
      <c r="BG57" s="263" t="s">
        <v>191</v>
      </c>
      <c r="BH57" s="99"/>
      <c r="BI57" s="99"/>
      <c r="BJ57" s="99"/>
      <c r="BK57" s="99"/>
      <c r="BL57" s="99"/>
      <c r="BM57" s="99"/>
      <c r="BN57" s="99"/>
      <c r="BO57" s="100"/>
      <c r="BP57" s="271">
        <v>150</v>
      </c>
      <c r="BQ57" s="99"/>
      <c r="BR57" s="99"/>
      <c r="BS57" s="99"/>
      <c r="BT57" s="99"/>
      <c r="BU57" s="99"/>
      <c r="BV57" s="108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</row>
    <row r="58" spans="1:125" ht="18.75" customHeight="1">
      <c r="A58" s="98">
        <v>31</v>
      </c>
      <c r="B58" s="99"/>
      <c r="C58" s="100"/>
      <c r="D58" s="101" t="s">
        <v>192</v>
      </c>
      <c r="E58" s="99"/>
      <c r="F58" s="99"/>
      <c r="G58" s="99"/>
      <c r="H58" s="99"/>
      <c r="I58" s="110">
        <v>1750</v>
      </c>
      <c r="J58" s="103"/>
      <c r="K58" s="28"/>
      <c r="L58" s="132">
        <v>100</v>
      </c>
      <c r="M58" s="99"/>
      <c r="N58" s="114"/>
      <c r="O58" s="99"/>
      <c r="P58" s="99"/>
      <c r="Q58" s="99"/>
      <c r="R58" s="108"/>
      <c r="S58" s="50"/>
      <c r="T58" s="266" t="s">
        <v>193</v>
      </c>
      <c r="U58" s="99"/>
      <c r="V58" s="99"/>
      <c r="W58" s="99"/>
      <c r="X58" s="99"/>
      <c r="Y58" s="99"/>
      <c r="Z58" s="108"/>
      <c r="AA58" s="267" t="s">
        <v>194</v>
      </c>
      <c r="AB58" s="99"/>
      <c r="AC58" s="99"/>
      <c r="AD58" s="108"/>
      <c r="AE58" s="268" t="s">
        <v>195</v>
      </c>
      <c r="AF58" s="174"/>
      <c r="AG58" s="174"/>
      <c r="AH58" s="174"/>
      <c r="AI58" s="174"/>
      <c r="AJ58" s="174"/>
      <c r="AK58" s="175"/>
      <c r="AL58" s="50"/>
      <c r="AM58" s="269" t="s">
        <v>121</v>
      </c>
      <c r="AN58" s="92"/>
      <c r="AO58" s="92"/>
      <c r="AP58" s="92"/>
      <c r="AQ58" s="92"/>
      <c r="AR58" s="92"/>
      <c r="AS58" s="92"/>
      <c r="AT58" s="93"/>
      <c r="AU58" s="94">
        <f>SUM(AU32:AV39,AU41:AV42,AU48:AV53,AU55:AV57,AU44:AV46)</f>
        <v>34250</v>
      </c>
      <c r="AV58" s="93"/>
      <c r="AW58" s="64">
        <f>SUM(AW32:AW39,AW41:AW42,AW48:AW52,AW55:AW57,AW44:AW46)</f>
        <v>0</v>
      </c>
      <c r="AX58" s="270">
        <f>SUM(AX32:AY39,AX48:AY49,AX50:AY53,AX55:AY57,AX44:AY46,AX41)</f>
        <v>3050</v>
      </c>
      <c r="AY58" s="92"/>
      <c r="AZ58" s="96">
        <f>SUM(AZ32:BD39,AZ41,AZ55:BD57,AZ48:BC52,AZ44:BD46)</f>
        <v>0</v>
      </c>
      <c r="BA58" s="92"/>
      <c r="BB58" s="92"/>
      <c r="BC58" s="92"/>
      <c r="BD58" s="97"/>
      <c r="BE58" s="63"/>
      <c r="BF58" s="63"/>
      <c r="BG58" s="263" t="s">
        <v>196</v>
      </c>
      <c r="BH58" s="99"/>
      <c r="BI58" s="99"/>
      <c r="BJ58" s="99"/>
      <c r="BK58" s="99"/>
      <c r="BL58" s="99"/>
      <c r="BM58" s="99"/>
      <c r="BN58" s="99"/>
      <c r="BO58" s="100"/>
      <c r="BP58" s="264">
        <v>200</v>
      </c>
      <c r="BQ58" s="99"/>
      <c r="BR58" s="99"/>
      <c r="BS58" s="99"/>
      <c r="BT58" s="99"/>
      <c r="BU58" s="99"/>
      <c r="BV58" s="108"/>
      <c r="BW58" s="65"/>
      <c r="BX58" s="39"/>
      <c r="BY58" s="1"/>
      <c r="BZ58" s="1"/>
      <c r="CA58" s="1"/>
      <c r="CB58" s="1"/>
      <c r="CC58" s="1"/>
      <c r="CD58" s="241"/>
      <c r="CE58" s="174"/>
      <c r="CF58" s="174"/>
      <c r="CG58" s="241"/>
      <c r="CH58" s="174"/>
      <c r="CI58" s="174"/>
      <c r="CJ58" s="174"/>
      <c r="CK58" s="174"/>
      <c r="CL58" s="265"/>
      <c r="CM58" s="174"/>
      <c r="CN58" s="174"/>
      <c r="CO58" s="174"/>
      <c r="CP58" s="245"/>
      <c r="CQ58" s="174"/>
      <c r="CR58" s="174"/>
      <c r="CS58" s="174"/>
      <c r="CT58" s="174"/>
      <c r="CU58" s="1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1"/>
      <c r="DP58" s="1"/>
      <c r="DQ58" s="1"/>
      <c r="DR58" s="1"/>
      <c r="DS58" s="1"/>
      <c r="DT58" s="1"/>
      <c r="DU58" s="1"/>
    </row>
    <row r="59" spans="1:125" ht="18.75" customHeight="1">
      <c r="A59" s="148">
        <v>33</v>
      </c>
      <c r="B59" s="149"/>
      <c r="C59" s="202"/>
      <c r="D59" s="246" t="s">
        <v>197</v>
      </c>
      <c r="E59" s="149"/>
      <c r="F59" s="149"/>
      <c r="G59" s="149"/>
      <c r="H59" s="202"/>
      <c r="I59" s="120">
        <v>2175</v>
      </c>
      <c r="J59" s="121"/>
      <c r="K59" s="37"/>
      <c r="L59" s="247">
        <v>200</v>
      </c>
      <c r="M59" s="149"/>
      <c r="N59" s="248"/>
      <c r="O59" s="179"/>
      <c r="P59" s="179"/>
      <c r="Q59" s="179"/>
      <c r="R59" s="180"/>
      <c r="S59" s="50"/>
      <c r="T59" s="249" t="s">
        <v>198</v>
      </c>
      <c r="U59" s="89"/>
      <c r="V59" s="89"/>
      <c r="W59" s="89"/>
      <c r="X59" s="89"/>
      <c r="Y59" s="89"/>
      <c r="Z59" s="90"/>
      <c r="AA59" s="250" t="s">
        <v>199</v>
      </c>
      <c r="AB59" s="89"/>
      <c r="AC59" s="89"/>
      <c r="AD59" s="90"/>
      <c r="AE59" s="238"/>
      <c r="AF59" s="92"/>
      <c r="AG59" s="92"/>
      <c r="AH59" s="92"/>
      <c r="AI59" s="92"/>
      <c r="AJ59" s="92"/>
      <c r="AK59" s="97"/>
      <c r="AL59" s="50"/>
      <c r="AM59" s="133" t="s">
        <v>200</v>
      </c>
      <c r="AN59" s="134"/>
      <c r="AO59" s="134"/>
      <c r="AP59" s="134"/>
      <c r="AQ59" s="134"/>
      <c r="AR59" s="134"/>
      <c r="AS59" s="134"/>
      <c r="AT59" s="134"/>
      <c r="AU59" s="134"/>
      <c r="AV59" s="239">
        <f>SUM(AU58,AX58)</f>
        <v>37300</v>
      </c>
      <c r="AW59" s="136"/>
      <c r="AX59" s="240">
        <f>SUM(AW58,AZ58)</f>
        <v>0</v>
      </c>
      <c r="AY59" s="134"/>
      <c r="AZ59" s="134"/>
      <c r="BA59" s="134"/>
      <c r="BB59" s="134"/>
      <c r="BC59" s="134"/>
      <c r="BD59" s="138"/>
      <c r="BE59" s="241"/>
      <c r="BF59" s="174"/>
      <c r="BG59" s="242" t="s">
        <v>201</v>
      </c>
      <c r="BH59" s="89"/>
      <c r="BI59" s="89"/>
      <c r="BJ59" s="89"/>
      <c r="BK59" s="89"/>
      <c r="BL59" s="89"/>
      <c r="BM59" s="89"/>
      <c r="BN59" s="89"/>
      <c r="BO59" s="243"/>
      <c r="BP59" s="244">
        <v>150</v>
      </c>
      <c r="BQ59" s="89"/>
      <c r="BR59" s="89"/>
      <c r="BS59" s="89"/>
      <c r="BT59" s="89"/>
      <c r="BU59" s="89"/>
      <c r="BV59" s="90"/>
      <c r="BW59" s="67"/>
      <c r="BX59" s="67"/>
      <c r="BY59" s="1"/>
      <c r="BZ59" s="1"/>
      <c r="CA59" s="1"/>
      <c r="CB59" s="1"/>
      <c r="CC59" s="1"/>
      <c r="CD59" s="50"/>
      <c r="CE59" s="50"/>
      <c r="CF59" s="50"/>
      <c r="CG59" s="50"/>
      <c r="CH59" s="50"/>
      <c r="CI59" s="50"/>
      <c r="CJ59" s="50"/>
      <c r="CK59" s="50"/>
      <c r="CL59" s="50"/>
      <c r="CM59" s="68"/>
      <c r="CN59" s="68"/>
      <c r="CO59" s="68"/>
      <c r="CP59" s="245"/>
      <c r="CQ59" s="174"/>
      <c r="CR59" s="174"/>
      <c r="CS59" s="174"/>
      <c r="CT59" s="174"/>
      <c r="CU59" s="1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1"/>
      <c r="DP59" s="1"/>
      <c r="DQ59" s="1"/>
      <c r="DR59" s="1"/>
      <c r="DS59" s="1"/>
      <c r="DT59" s="1"/>
      <c r="DU59" s="1"/>
    </row>
    <row r="60" spans="1:125" ht="27" customHeight="1">
      <c r="A60" s="233" t="s">
        <v>121</v>
      </c>
      <c r="B60" s="143"/>
      <c r="C60" s="143"/>
      <c r="D60" s="143"/>
      <c r="E60" s="143"/>
      <c r="F60" s="143"/>
      <c r="G60" s="143"/>
      <c r="H60" s="143"/>
      <c r="I60" s="234">
        <f>SUM(I32:J37,I40:J59)</f>
        <v>56225</v>
      </c>
      <c r="J60" s="145"/>
      <c r="K60" s="69">
        <f>SUM(K32:K37,K40:K59)</f>
        <v>0</v>
      </c>
      <c r="L60" s="234">
        <f>SUM(L32:M37,L40:M41,L44:M59)</f>
        <v>5550</v>
      </c>
      <c r="M60" s="143"/>
      <c r="N60" s="235">
        <f>SUM(N32:R37,N40:R41,N44:R59)</f>
        <v>0</v>
      </c>
      <c r="O60" s="143"/>
      <c r="P60" s="143"/>
      <c r="Q60" s="143"/>
      <c r="R60" s="193"/>
      <c r="S60" s="50"/>
      <c r="T60" s="236"/>
      <c r="U60" s="212"/>
      <c r="V60" s="212"/>
      <c r="W60" s="212"/>
      <c r="X60" s="212"/>
      <c r="Y60" s="212"/>
      <c r="Z60" s="237"/>
      <c r="AA60" s="236"/>
      <c r="AB60" s="212"/>
      <c r="AC60" s="212"/>
      <c r="AD60" s="237"/>
      <c r="AE60" s="236"/>
      <c r="AF60" s="212"/>
      <c r="AG60" s="212"/>
      <c r="AH60" s="212"/>
      <c r="AI60" s="212"/>
      <c r="AJ60" s="212"/>
      <c r="AK60" s="237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222"/>
      <c r="BJ60" s="174"/>
      <c r="BK60" s="174"/>
      <c r="BL60" s="174"/>
      <c r="BM60" s="174"/>
      <c r="BN60" s="174"/>
      <c r="BO60" s="174"/>
      <c r="BP60" s="223"/>
      <c r="BQ60" s="174"/>
      <c r="BR60" s="174"/>
      <c r="BS60" s="174"/>
      <c r="BT60" s="174"/>
      <c r="BU60" s="174"/>
      <c r="BV60" s="174"/>
      <c r="BW60" s="174"/>
      <c r="BX60" s="70"/>
      <c r="BY60" s="1"/>
      <c r="BZ60" s="1"/>
      <c r="CA60" s="1"/>
      <c r="CB60" s="1"/>
      <c r="CC60" s="1"/>
      <c r="CD60" s="224" t="s">
        <v>202</v>
      </c>
      <c r="CE60" s="134"/>
      <c r="CF60" s="134"/>
      <c r="CG60" s="134"/>
      <c r="CH60" s="134"/>
      <c r="CI60" s="134"/>
      <c r="CJ60" s="134"/>
      <c r="CK60" s="134"/>
      <c r="CL60" s="138"/>
      <c r="CM60" s="225">
        <f>SUM(I60,AA43,AA51,AU58,BN51)</f>
        <v>143675</v>
      </c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226"/>
      <c r="CY60" s="227">
        <f>SUM(K60,AC43,AC51,AW58,BP51)</f>
        <v>0</v>
      </c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8"/>
      <c r="DO60" s="1"/>
      <c r="DP60" s="1"/>
      <c r="DQ60" s="1"/>
      <c r="DR60" s="1"/>
      <c r="DS60" s="1"/>
      <c r="DT60" s="1"/>
      <c r="DU60" s="1"/>
    </row>
    <row r="61" spans="1:125" ht="23.25" customHeight="1">
      <c r="A61" s="133" t="s">
        <v>203</v>
      </c>
      <c r="B61" s="134"/>
      <c r="C61" s="134"/>
      <c r="D61" s="134"/>
      <c r="E61" s="134"/>
      <c r="F61" s="134"/>
      <c r="G61" s="134"/>
      <c r="H61" s="134"/>
      <c r="I61" s="134"/>
      <c r="J61" s="239">
        <f>+SUM(L60,I60)</f>
        <v>61775</v>
      </c>
      <c r="K61" s="136"/>
      <c r="L61" s="137">
        <f>SUM(K60+N60)</f>
        <v>0</v>
      </c>
      <c r="M61" s="134"/>
      <c r="N61" s="134"/>
      <c r="O61" s="134"/>
      <c r="P61" s="134"/>
      <c r="Q61" s="134"/>
      <c r="R61" s="138"/>
      <c r="S61" s="50"/>
      <c r="T61" s="70" t="s">
        <v>204</v>
      </c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1"/>
      <c r="BZ61" s="1"/>
      <c r="CA61" s="1"/>
      <c r="CB61" s="1"/>
      <c r="CC61" s="1"/>
      <c r="CD61" s="228" t="s">
        <v>205</v>
      </c>
      <c r="CE61" s="212"/>
      <c r="CF61" s="212"/>
      <c r="CG61" s="212"/>
      <c r="CH61" s="212"/>
      <c r="CI61" s="212"/>
      <c r="CJ61" s="212"/>
      <c r="CK61" s="212"/>
      <c r="CL61" s="229"/>
      <c r="CM61" s="230">
        <f>SUM(L60,AE43,AX58,BQ51,CH53,CZ41,CZ53,AE51)</f>
        <v>23775</v>
      </c>
      <c r="CN61" s="212"/>
      <c r="CO61" s="212"/>
      <c r="CP61" s="212"/>
      <c r="CQ61" s="212"/>
      <c r="CR61" s="212"/>
      <c r="CS61" s="212"/>
      <c r="CT61" s="212"/>
      <c r="CU61" s="212"/>
      <c r="CV61" s="212"/>
      <c r="CW61" s="212"/>
      <c r="CX61" s="212"/>
      <c r="CY61" s="231">
        <f>SUM(N60,AG43,AZ58,BT51,AG51,CM53,DF41,DF53)</f>
        <v>0</v>
      </c>
      <c r="CZ61" s="212"/>
      <c r="DA61" s="212"/>
      <c r="DB61" s="212"/>
      <c r="DC61" s="212"/>
      <c r="DD61" s="212"/>
      <c r="DE61" s="212"/>
      <c r="DF61" s="212"/>
      <c r="DG61" s="212"/>
      <c r="DH61" s="212"/>
      <c r="DI61" s="212"/>
      <c r="DJ61" s="212"/>
      <c r="DK61" s="212"/>
      <c r="DL61" s="212"/>
      <c r="DM61" s="212"/>
      <c r="DN61" s="229"/>
      <c r="DO61" s="1"/>
      <c r="DP61" s="1"/>
      <c r="DQ61" s="1"/>
      <c r="DR61" s="1"/>
      <c r="DS61" s="1"/>
      <c r="DT61" s="1"/>
      <c r="DU61" s="1"/>
    </row>
    <row r="62" spans="1:125" ht="6" customHeight="1">
      <c r="A62" s="71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1"/>
      <c r="BZ62" s="1"/>
      <c r="CA62" s="1"/>
      <c r="CB62" s="1"/>
      <c r="CC62" s="1"/>
      <c r="CD62" s="176"/>
      <c r="CE62" s="92"/>
      <c r="CF62" s="92"/>
      <c r="CG62" s="92"/>
      <c r="CH62" s="92"/>
      <c r="CI62" s="92"/>
      <c r="CJ62" s="92"/>
      <c r="CK62" s="92"/>
      <c r="CL62" s="97"/>
      <c r="CM62" s="176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23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7"/>
      <c r="DO62" s="1"/>
      <c r="DP62" s="1"/>
      <c r="DQ62" s="1"/>
      <c r="DR62" s="1"/>
      <c r="DS62" s="1"/>
      <c r="DT62" s="1"/>
      <c r="DU62" s="1"/>
    </row>
    <row r="63" spans="1:125" ht="26.25" customHeight="1">
      <c r="A63" s="228" t="s">
        <v>206</v>
      </c>
      <c r="B63" s="212"/>
      <c r="C63" s="212"/>
      <c r="D63" s="212"/>
      <c r="E63" s="212"/>
      <c r="F63" s="212"/>
      <c r="G63" s="212"/>
      <c r="H63" s="212"/>
      <c r="I63" s="253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  <c r="AB63" s="254"/>
      <c r="AC63" s="254"/>
      <c r="AD63" s="254"/>
      <c r="AE63" s="254"/>
      <c r="AF63" s="254"/>
      <c r="AG63" s="254"/>
      <c r="AH63" s="254"/>
      <c r="AI63" s="254"/>
      <c r="AJ63" s="254"/>
      <c r="AK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AX63" s="254"/>
      <c r="AY63" s="254"/>
      <c r="AZ63" s="254"/>
      <c r="BA63" s="254"/>
      <c r="BB63" s="254"/>
      <c r="BC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P63" s="254"/>
      <c r="BQ63" s="254"/>
      <c r="BR63" s="254"/>
      <c r="BS63" s="254"/>
      <c r="BT63" s="254"/>
      <c r="BU63" s="254"/>
      <c r="BV63" s="254"/>
      <c r="BW63" s="254"/>
      <c r="BX63" s="254"/>
      <c r="BY63" s="254"/>
      <c r="BZ63" s="255"/>
      <c r="CA63" s="72"/>
      <c r="CB63" s="72"/>
      <c r="CC63" s="72"/>
      <c r="CD63" s="224" t="s">
        <v>207</v>
      </c>
      <c r="CE63" s="134"/>
      <c r="CF63" s="134"/>
      <c r="CG63" s="134"/>
      <c r="CH63" s="134"/>
      <c r="CI63" s="134"/>
      <c r="CJ63" s="134"/>
      <c r="CK63" s="134"/>
      <c r="CL63" s="138"/>
      <c r="CM63" s="251">
        <f>SUM(CM60,CM61)</f>
        <v>167450</v>
      </c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226"/>
      <c r="CY63" s="252">
        <f>SUM(CY60,CY61)</f>
        <v>0</v>
      </c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8"/>
      <c r="DO63" s="1"/>
      <c r="DP63" s="1"/>
      <c r="DQ63" s="1"/>
      <c r="DR63" s="1"/>
      <c r="DS63" s="1"/>
      <c r="DT63" s="1"/>
      <c r="DU63" s="1"/>
    </row>
    <row r="64" spans="1:125" ht="26.25" customHeight="1">
      <c r="A64" s="25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  <c r="BF64" s="186"/>
      <c r="BG64" s="186"/>
      <c r="BH64" s="186"/>
      <c r="BI64" s="186"/>
      <c r="BJ64" s="186"/>
      <c r="BK64" s="186"/>
      <c r="BL64" s="186"/>
      <c r="BM64" s="186"/>
      <c r="BN64" s="186"/>
      <c r="BO64" s="186"/>
      <c r="BP64" s="186"/>
      <c r="BQ64" s="186"/>
      <c r="BR64" s="186"/>
      <c r="BS64" s="186"/>
      <c r="BT64" s="186"/>
      <c r="BU64" s="186"/>
      <c r="BV64" s="186"/>
      <c r="BW64" s="186"/>
      <c r="BX64" s="186"/>
      <c r="BY64" s="186"/>
      <c r="BZ64" s="257"/>
      <c r="CA64" s="68"/>
      <c r="CB64" s="68"/>
      <c r="CC64" s="68"/>
      <c r="CD64" s="258" t="s">
        <v>208</v>
      </c>
      <c r="CE64" s="116"/>
      <c r="CF64" s="116"/>
      <c r="CG64" s="116"/>
      <c r="CH64" s="116"/>
      <c r="CI64" s="116"/>
      <c r="CJ64" s="116"/>
      <c r="CK64" s="116"/>
      <c r="CL64" s="127"/>
      <c r="CM64" s="259" t="str">
        <f>IF(ISERROR(VLOOKUP(W17,料金表,2,0)),"",ROUNDDOWN((+CY63*VLOOKUP(W17,料金表,2,0)),0))</f>
        <v/>
      </c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73"/>
      <c r="DN64" s="74" t="s">
        <v>209</v>
      </c>
      <c r="DO64" s="1"/>
      <c r="DP64" s="1"/>
      <c r="DQ64" s="1"/>
      <c r="DR64" s="1"/>
      <c r="DS64" s="1"/>
      <c r="DT64" s="1"/>
      <c r="DU64" s="1"/>
    </row>
    <row r="65" spans="1:125" ht="19.5" customHeight="1">
      <c r="A65" s="260"/>
      <c r="B65" s="214"/>
      <c r="C65" s="214"/>
      <c r="D65" s="214"/>
      <c r="E65" s="214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5"/>
      <c r="CA65" s="68"/>
      <c r="CB65" s="68"/>
      <c r="CC65" s="68"/>
      <c r="CD65" s="262" t="s">
        <v>173</v>
      </c>
      <c r="CE65" s="174"/>
      <c r="CF65" s="174"/>
      <c r="CG65" s="174"/>
      <c r="CH65" s="174"/>
      <c r="CI65" s="174"/>
      <c r="CJ65" s="174"/>
      <c r="CK65" s="174"/>
      <c r="CL65" s="175"/>
      <c r="CM65" s="261">
        <f>IF(ISERROR(ROUNDDOWN(CY63*0.2,0)),"",ROUNDDOWN(CY63*0.2,0))</f>
        <v>0</v>
      </c>
      <c r="CN65" s="149"/>
      <c r="CO65" s="149"/>
      <c r="CP65" s="149"/>
      <c r="CQ65" s="149"/>
      <c r="CR65" s="149"/>
      <c r="CS65" s="149"/>
      <c r="CT65" s="149"/>
      <c r="CU65" s="149"/>
      <c r="CV65" s="149"/>
      <c r="CW65" s="149"/>
      <c r="CX65" s="149"/>
      <c r="CY65" s="149"/>
      <c r="CZ65" s="149"/>
      <c r="DA65" s="149"/>
      <c r="DB65" s="149"/>
      <c r="DC65" s="149"/>
      <c r="DD65" s="149"/>
      <c r="DE65" s="149"/>
      <c r="DF65" s="149"/>
      <c r="DG65" s="149"/>
      <c r="DH65" s="149"/>
      <c r="DI65" s="149"/>
      <c r="DJ65" s="75"/>
      <c r="DK65" s="75"/>
      <c r="DL65" s="209" t="s">
        <v>209</v>
      </c>
      <c r="DM65" s="174"/>
      <c r="DN65" s="175"/>
      <c r="DO65" s="1"/>
      <c r="DP65" s="1"/>
      <c r="DQ65" s="1"/>
      <c r="DR65" s="1"/>
      <c r="DS65" s="1"/>
      <c r="DT65" s="1"/>
      <c r="DU65" s="1"/>
    </row>
    <row r="66" spans="1:125" ht="7.5" customHeight="1">
      <c r="A66" s="207"/>
      <c r="B66" s="174"/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216"/>
      <c r="CA66" s="76"/>
      <c r="CB66" s="76"/>
      <c r="CC66" s="76"/>
      <c r="CD66" s="203"/>
      <c r="CE66" s="164"/>
      <c r="CF66" s="164"/>
      <c r="CG66" s="164"/>
      <c r="CH66" s="164"/>
      <c r="CI66" s="164"/>
      <c r="CJ66" s="164"/>
      <c r="CK66" s="164"/>
      <c r="CL66" s="168"/>
      <c r="CM66" s="203"/>
      <c r="CN66" s="164"/>
      <c r="CO66" s="164"/>
      <c r="CP66" s="164"/>
      <c r="CQ66" s="164"/>
      <c r="CR66" s="164"/>
      <c r="CS66" s="164"/>
      <c r="CT66" s="164"/>
      <c r="CU66" s="164"/>
      <c r="CV66" s="164"/>
      <c r="CW66" s="164"/>
      <c r="CX66" s="164"/>
      <c r="CY66" s="164"/>
      <c r="CZ66" s="164"/>
      <c r="DA66" s="164"/>
      <c r="DB66" s="164"/>
      <c r="DC66" s="164"/>
      <c r="DD66" s="164"/>
      <c r="DE66" s="164"/>
      <c r="DF66" s="164"/>
      <c r="DG66" s="164"/>
      <c r="DH66" s="164"/>
      <c r="DI66" s="164"/>
      <c r="DJ66" s="77"/>
      <c r="DK66" s="77"/>
      <c r="DL66" s="164"/>
      <c r="DM66" s="164"/>
      <c r="DN66" s="168"/>
      <c r="DO66" s="1"/>
      <c r="DP66" s="1"/>
      <c r="DQ66" s="1"/>
      <c r="DR66" s="1"/>
      <c r="DS66" s="1"/>
      <c r="DT66" s="1"/>
      <c r="DU66" s="1"/>
    </row>
    <row r="67" spans="1:125" ht="5.25" customHeight="1">
      <c r="A67" s="207"/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174"/>
      <c r="BS67" s="174"/>
      <c r="BT67" s="174"/>
      <c r="BU67" s="174"/>
      <c r="BV67" s="174"/>
      <c r="BW67" s="174"/>
      <c r="BX67" s="174"/>
      <c r="BY67" s="174"/>
      <c r="BZ67" s="216"/>
      <c r="CA67" s="76"/>
      <c r="CB67" s="76"/>
      <c r="CC67" s="76"/>
      <c r="CD67" s="262" t="s">
        <v>210</v>
      </c>
      <c r="CE67" s="174"/>
      <c r="CF67" s="174"/>
      <c r="CG67" s="174"/>
      <c r="CH67" s="174"/>
      <c r="CI67" s="174"/>
      <c r="CJ67" s="174"/>
      <c r="CK67" s="174"/>
      <c r="CL67" s="175"/>
      <c r="CM67" s="208" t="str">
        <f>IF(ISERROR(ROUNDDOWN((CM64+CM65)*0.1,0)),"",ROUNDDOWN((CM64+CM65)*0.1,0))</f>
        <v/>
      </c>
      <c r="CN67" s="174"/>
      <c r="CO67" s="174"/>
      <c r="CP67" s="174"/>
      <c r="CQ67" s="174"/>
      <c r="CR67" s="174"/>
      <c r="CS67" s="174"/>
      <c r="CT67" s="174"/>
      <c r="CU67" s="174"/>
      <c r="CV67" s="174"/>
      <c r="CW67" s="174"/>
      <c r="CX67" s="174"/>
      <c r="CY67" s="174"/>
      <c r="CZ67" s="174"/>
      <c r="DA67" s="174"/>
      <c r="DB67" s="174"/>
      <c r="DC67" s="174"/>
      <c r="DD67" s="174"/>
      <c r="DE67" s="174"/>
      <c r="DF67" s="174"/>
      <c r="DG67" s="174"/>
      <c r="DH67" s="174"/>
      <c r="DI67" s="174"/>
      <c r="DJ67" s="174"/>
      <c r="DK67" s="174"/>
      <c r="DL67" s="209" t="s">
        <v>209</v>
      </c>
      <c r="DM67" s="174"/>
      <c r="DN67" s="175"/>
      <c r="DO67" s="1"/>
      <c r="DP67" s="1"/>
      <c r="DQ67" s="1"/>
      <c r="DR67" s="1"/>
      <c r="DS67" s="1"/>
      <c r="DT67" s="1"/>
      <c r="DU67" s="1"/>
    </row>
    <row r="68" spans="1:125" ht="5.25" customHeight="1">
      <c r="A68" s="217"/>
      <c r="B68" s="218"/>
      <c r="C68" s="218"/>
      <c r="D68" s="218"/>
      <c r="E68" s="218"/>
      <c r="F68" s="218"/>
      <c r="G68" s="218"/>
      <c r="H68" s="218"/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  <c r="BI68" s="218"/>
      <c r="BJ68" s="218"/>
      <c r="BK68" s="218"/>
      <c r="BL68" s="218"/>
      <c r="BM68" s="218"/>
      <c r="BN68" s="218"/>
      <c r="BO68" s="218"/>
      <c r="BP68" s="218"/>
      <c r="BQ68" s="218"/>
      <c r="BR68" s="218"/>
      <c r="BS68" s="218"/>
      <c r="BT68" s="218"/>
      <c r="BU68" s="218"/>
      <c r="BV68" s="218"/>
      <c r="BW68" s="218"/>
      <c r="BX68" s="218"/>
      <c r="BY68" s="218"/>
      <c r="BZ68" s="219"/>
      <c r="CA68" s="76"/>
      <c r="CB68" s="76"/>
      <c r="CC68" s="76"/>
      <c r="CD68" s="207"/>
      <c r="CE68" s="174"/>
      <c r="CF68" s="174"/>
      <c r="CG68" s="174"/>
      <c r="CH68" s="174"/>
      <c r="CI68" s="174"/>
      <c r="CJ68" s="174"/>
      <c r="CK68" s="174"/>
      <c r="CL68" s="175"/>
      <c r="CM68" s="174"/>
      <c r="CN68" s="174"/>
      <c r="CO68" s="174"/>
      <c r="CP68" s="174"/>
      <c r="CQ68" s="174"/>
      <c r="CR68" s="174"/>
      <c r="CS68" s="174"/>
      <c r="CT68" s="174"/>
      <c r="CU68" s="174"/>
      <c r="CV68" s="174"/>
      <c r="CW68" s="174"/>
      <c r="CX68" s="174"/>
      <c r="CY68" s="174"/>
      <c r="CZ68" s="174"/>
      <c r="DA68" s="174"/>
      <c r="DB68" s="174"/>
      <c r="DC68" s="174"/>
      <c r="DD68" s="174"/>
      <c r="DE68" s="174"/>
      <c r="DF68" s="174"/>
      <c r="DG68" s="174"/>
      <c r="DH68" s="174"/>
      <c r="DI68" s="174"/>
      <c r="DJ68" s="174"/>
      <c r="DK68" s="174"/>
      <c r="DL68" s="174"/>
      <c r="DM68" s="174"/>
      <c r="DN68" s="175"/>
      <c r="DO68" s="1"/>
      <c r="DP68" s="1"/>
      <c r="DQ68" s="1"/>
      <c r="DR68" s="1"/>
      <c r="DS68" s="1"/>
      <c r="DT68" s="1"/>
      <c r="DU68" s="1"/>
    </row>
    <row r="69" spans="1:125" ht="18" customHeight="1">
      <c r="A69" s="213"/>
      <c r="B69" s="214"/>
      <c r="C69" s="214"/>
      <c r="D69" s="214"/>
      <c r="E69" s="214"/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214"/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5"/>
      <c r="CA69" s="76"/>
      <c r="CB69" s="76"/>
      <c r="CC69" s="76"/>
      <c r="CD69" s="151"/>
      <c r="CE69" s="152"/>
      <c r="CF69" s="152"/>
      <c r="CG69" s="152"/>
      <c r="CH69" s="152"/>
      <c r="CI69" s="152"/>
      <c r="CJ69" s="152"/>
      <c r="CK69" s="152"/>
      <c r="CL69" s="153"/>
      <c r="CM69" s="15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2"/>
      <c r="DD69" s="152"/>
      <c r="DE69" s="152"/>
      <c r="DF69" s="152"/>
      <c r="DG69" s="152"/>
      <c r="DH69" s="152"/>
      <c r="DI69" s="152"/>
      <c r="DJ69" s="152"/>
      <c r="DK69" s="152"/>
      <c r="DL69" s="152"/>
      <c r="DM69" s="152"/>
      <c r="DN69" s="153"/>
      <c r="DO69" s="1"/>
      <c r="DP69" s="1"/>
      <c r="DQ69" s="1"/>
      <c r="DR69" s="1"/>
      <c r="DS69" s="1"/>
      <c r="DT69" s="1"/>
      <c r="DU69" s="1"/>
    </row>
    <row r="70" spans="1:125" ht="5.25" customHeight="1">
      <c r="A70" s="207"/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  <c r="BQ70" s="174"/>
      <c r="BR70" s="174"/>
      <c r="BS70" s="174"/>
      <c r="BT70" s="174"/>
      <c r="BU70" s="174"/>
      <c r="BV70" s="174"/>
      <c r="BW70" s="174"/>
      <c r="BX70" s="174"/>
      <c r="BY70" s="174"/>
      <c r="BZ70" s="216"/>
      <c r="CA70" s="76"/>
      <c r="CB70" s="76"/>
      <c r="CC70" s="76"/>
      <c r="CD70" s="206" t="s">
        <v>116</v>
      </c>
      <c r="CE70" s="174"/>
      <c r="CF70" s="174"/>
      <c r="CG70" s="174"/>
      <c r="CH70" s="174"/>
      <c r="CI70" s="174"/>
      <c r="CJ70" s="174"/>
      <c r="CK70" s="174"/>
      <c r="CL70" s="175"/>
      <c r="CM70" s="210" t="str">
        <f>IF(ISERROR(+CM64+CM65+CM67),"",(CM64+CM65+CM67))</f>
        <v/>
      </c>
      <c r="CN70" s="174"/>
      <c r="CO70" s="174"/>
      <c r="CP70" s="174"/>
      <c r="CQ70" s="174"/>
      <c r="CR70" s="174"/>
      <c r="CS70" s="174"/>
      <c r="CT70" s="174"/>
      <c r="CU70" s="174"/>
      <c r="CV70" s="174"/>
      <c r="CW70" s="174"/>
      <c r="CX70" s="174"/>
      <c r="CY70" s="174"/>
      <c r="CZ70" s="174"/>
      <c r="DA70" s="174"/>
      <c r="DB70" s="174"/>
      <c r="DC70" s="174"/>
      <c r="DD70" s="174"/>
      <c r="DE70" s="174"/>
      <c r="DF70" s="174"/>
      <c r="DG70" s="174"/>
      <c r="DH70" s="174"/>
      <c r="DI70" s="174"/>
      <c r="DJ70" s="174"/>
      <c r="DK70" s="174"/>
      <c r="DL70" s="209" t="s">
        <v>209</v>
      </c>
      <c r="DM70" s="174"/>
      <c r="DN70" s="175"/>
      <c r="DO70" s="1"/>
      <c r="DP70" s="1"/>
      <c r="DQ70" s="1"/>
      <c r="DR70" s="1"/>
      <c r="DS70" s="1"/>
      <c r="DT70" s="1"/>
      <c r="DU70" s="1"/>
    </row>
    <row r="71" spans="1:125" ht="5.25" customHeight="1">
      <c r="A71" s="217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  <c r="BI71" s="218"/>
      <c r="BJ71" s="218"/>
      <c r="BK71" s="218"/>
      <c r="BL71" s="218"/>
      <c r="BM71" s="218"/>
      <c r="BN71" s="218"/>
      <c r="BO71" s="218"/>
      <c r="BP71" s="218"/>
      <c r="BQ71" s="218"/>
      <c r="BR71" s="218"/>
      <c r="BS71" s="218"/>
      <c r="BT71" s="218"/>
      <c r="BU71" s="218"/>
      <c r="BV71" s="218"/>
      <c r="BW71" s="218"/>
      <c r="BX71" s="218"/>
      <c r="BY71" s="218"/>
      <c r="BZ71" s="219"/>
      <c r="CA71" s="76"/>
      <c r="CB71" s="76"/>
      <c r="CC71" s="76"/>
      <c r="CD71" s="207"/>
      <c r="CE71" s="174"/>
      <c r="CF71" s="174"/>
      <c r="CG71" s="174"/>
      <c r="CH71" s="174"/>
      <c r="CI71" s="174"/>
      <c r="CJ71" s="174"/>
      <c r="CK71" s="174"/>
      <c r="CL71" s="175"/>
      <c r="CM71" s="174"/>
      <c r="CN71" s="174"/>
      <c r="CO71" s="174"/>
      <c r="CP71" s="174"/>
      <c r="CQ71" s="174"/>
      <c r="CR71" s="174"/>
      <c r="CS71" s="174"/>
      <c r="CT71" s="174"/>
      <c r="CU71" s="174"/>
      <c r="CV71" s="174"/>
      <c r="CW71" s="174"/>
      <c r="CX71" s="174"/>
      <c r="CY71" s="174"/>
      <c r="CZ71" s="174"/>
      <c r="DA71" s="174"/>
      <c r="DB71" s="174"/>
      <c r="DC71" s="174"/>
      <c r="DD71" s="174"/>
      <c r="DE71" s="174"/>
      <c r="DF71" s="174"/>
      <c r="DG71" s="174"/>
      <c r="DH71" s="174"/>
      <c r="DI71" s="174"/>
      <c r="DJ71" s="174"/>
      <c r="DK71" s="174"/>
      <c r="DL71" s="174"/>
      <c r="DM71" s="174"/>
      <c r="DN71" s="175"/>
      <c r="DO71" s="1"/>
      <c r="DP71" s="1"/>
      <c r="DQ71" s="1"/>
      <c r="DR71" s="1"/>
      <c r="DS71" s="1"/>
      <c r="DT71" s="1"/>
      <c r="DU71" s="1"/>
    </row>
    <row r="72" spans="1:125" ht="3" customHeight="1">
      <c r="A72" s="213"/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5"/>
      <c r="CA72" s="76"/>
      <c r="CB72" s="76"/>
      <c r="CC72" s="76"/>
      <c r="CD72" s="207"/>
      <c r="CE72" s="174"/>
      <c r="CF72" s="174"/>
      <c r="CG72" s="174"/>
      <c r="CH72" s="174"/>
      <c r="CI72" s="174"/>
      <c r="CJ72" s="174"/>
      <c r="CK72" s="174"/>
      <c r="CL72" s="175"/>
      <c r="CM72" s="174"/>
      <c r="CN72" s="174"/>
      <c r="CO72" s="174"/>
      <c r="CP72" s="174"/>
      <c r="CQ72" s="174"/>
      <c r="CR72" s="174"/>
      <c r="CS72" s="174"/>
      <c r="CT72" s="174"/>
      <c r="CU72" s="174"/>
      <c r="CV72" s="174"/>
      <c r="CW72" s="174"/>
      <c r="CX72" s="174"/>
      <c r="CY72" s="174"/>
      <c r="CZ72" s="174"/>
      <c r="DA72" s="174"/>
      <c r="DB72" s="174"/>
      <c r="DC72" s="174"/>
      <c r="DD72" s="174"/>
      <c r="DE72" s="174"/>
      <c r="DF72" s="174"/>
      <c r="DG72" s="174"/>
      <c r="DH72" s="174"/>
      <c r="DI72" s="174"/>
      <c r="DJ72" s="174"/>
      <c r="DK72" s="174"/>
      <c r="DL72" s="174"/>
      <c r="DM72" s="174"/>
      <c r="DN72" s="175"/>
      <c r="DO72" s="1"/>
      <c r="DP72" s="1"/>
      <c r="DQ72" s="1"/>
      <c r="DR72" s="1"/>
      <c r="DS72" s="1"/>
      <c r="DT72" s="1"/>
      <c r="DU72" s="1"/>
    </row>
    <row r="73" spans="1:125" ht="27.75" customHeight="1">
      <c r="A73" s="176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BM73" s="92"/>
      <c r="BN73" s="92"/>
      <c r="BO73" s="92"/>
      <c r="BP73" s="92"/>
      <c r="BQ73" s="92"/>
      <c r="BR73" s="92"/>
      <c r="BS73" s="92"/>
      <c r="BT73" s="92"/>
      <c r="BU73" s="92"/>
      <c r="BV73" s="92"/>
      <c r="BW73" s="92"/>
      <c r="BX73" s="92"/>
      <c r="BY73" s="92"/>
      <c r="BZ73" s="220"/>
      <c r="CA73" s="78"/>
      <c r="CB73" s="78"/>
      <c r="CC73" s="78"/>
      <c r="CD73" s="176"/>
      <c r="CE73" s="92"/>
      <c r="CF73" s="92"/>
      <c r="CG73" s="92"/>
      <c r="CH73" s="92"/>
      <c r="CI73" s="92"/>
      <c r="CJ73" s="92"/>
      <c r="CK73" s="92"/>
      <c r="CL73" s="97"/>
      <c r="CM73" s="92"/>
      <c r="CN73" s="92"/>
      <c r="CO73" s="92"/>
      <c r="CP73" s="92"/>
      <c r="CQ73" s="92"/>
      <c r="CR73" s="92"/>
      <c r="CS73" s="92"/>
      <c r="CT73" s="92"/>
      <c r="CU73" s="92"/>
      <c r="CV73" s="92"/>
      <c r="CW73" s="92"/>
      <c r="CX73" s="92"/>
      <c r="CY73" s="92"/>
      <c r="CZ73" s="92"/>
      <c r="DA73" s="92"/>
      <c r="DB73" s="92"/>
      <c r="DC73" s="92"/>
      <c r="DD73" s="92"/>
      <c r="DE73" s="92"/>
      <c r="DF73" s="92"/>
      <c r="DG73" s="92"/>
      <c r="DH73" s="92"/>
      <c r="DI73" s="92"/>
      <c r="DJ73" s="92"/>
      <c r="DK73" s="92"/>
      <c r="DL73" s="92"/>
      <c r="DM73" s="92"/>
      <c r="DN73" s="97"/>
      <c r="DO73" s="1"/>
      <c r="DP73" s="1"/>
      <c r="DQ73" s="1"/>
      <c r="DR73" s="1"/>
      <c r="DS73" s="1"/>
      <c r="DT73" s="1"/>
      <c r="DU73" s="1"/>
    </row>
    <row r="74" spans="1:125" ht="19.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9"/>
      <c r="BA74" s="79"/>
      <c r="BB74" s="79"/>
      <c r="BC74" s="79"/>
      <c r="BD74" s="79"/>
      <c r="BE74" s="79"/>
      <c r="BF74" s="79"/>
      <c r="BG74" s="79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0"/>
      <c r="BS74" s="80"/>
      <c r="BT74" s="80"/>
      <c r="BU74" s="80"/>
      <c r="BV74" s="81"/>
      <c r="BW74" s="81"/>
      <c r="BX74" s="8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11" t="s">
        <v>211</v>
      </c>
      <c r="CT74" s="212"/>
      <c r="CU74" s="212"/>
      <c r="CV74" s="212"/>
      <c r="CW74" s="212"/>
      <c r="CX74" s="212"/>
      <c r="CY74" s="212"/>
      <c r="CZ74" s="212"/>
      <c r="DA74" s="212"/>
      <c r="DB74" s="212"/>
      <c r="DC74" s="212"/>
      <c r="DD74" s="212"/>
      <c r="DE74" s="212"/>
      <c r="DF74" s="212"/>
      <c r="DG74" s="212"/>
      <c r="DH74" s="212"/>
      <c r="DI74" s="212"/>
      <c r="DJ74" s="212"/>
      <c r="DK74" s="212"/>
      <c r="DL74" s="212"/>
      <c r="DM74" s="212"/>
      <c r="DN74" s="212"/>
      <c r="DO74" s="1"/>
      <c r="DP74" s="1"/>
      <c r="DQ74" s="1"/>
      <c r="DR74" s="1"/>
      <c r="DS74" s="1"/>
      <c r="DT74" s="1"/>
      <c r="DU74" s="1"/>
    </row>
    <row r="75" spans="1:125" ht="11.25" customHeight="1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AS75" s="82"/>
      <c r="AT75" s="221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  <c r="BQ75" s="174"/>
      <c r="BR75" s="174"/>
      <c r="BS75" s="174"/>
      <c r="BT75" s="174"/>
      <c r="BU75" s="174"/>
      <c r="BV75" s="174"/>
      <c r="BW75" s="174"/>
      <c r="BX75" s="174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</row>
    <row r="76" spans="1:125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</row>
    <row r="77" spans="1:125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</row>
    <row r="78" spans="1:125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</row>
    <row r="79" spans="1:125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</row>
    <row r="80" spans="1:125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</row>
    <row r="81" spans="1:125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</row>
    <row r="82" spans="1:125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</row>
    <row r="83" spans="1:125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</row>
    <row r="84" spans="1:125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</row>
    <row r="85" spans="1:12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</row>
    <row r="86" spans="1:125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</row>
    <row r="87" spans="1:125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</row>
    <row r="88" spans="1:125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</row>
    <row r="89" spans="1:125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</row>
    <row r="90" spans="1:125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</row>
    <row r="91" spans="1:125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</row>
    <row r="92" spans="1:125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</row>
    <row r="93" spans="1:125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</row>
    <row r="94" spans="1:125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</row>
    <row r="95" spans="1:12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</row>
    <row r="96" spans="1:125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</row>
    <row r="97" spans="1:125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</row>
    <row r="98" spans="1:125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</row>
    <row r="99" spans="1:125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</row>
    <row r="100" spans="1:125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</row>
    <row r="101" spans="1:125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</row>
    <row r="102" spans="1:125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</row>
    <row r="103" spans="1:125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</row>
    <row r="104" spans="1:125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</row>
    <row r="105" spans="1:12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</row>
    <row r="106" spans="1:125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</row>
    <row r="107" spans="1:125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</row>
    <row r="108" spans="1:125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</row>
    <row r="109" spans="1:125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</row>
    <row r="110" spans="1:125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</row>
    <row r="111" spans="1:125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</row>
    <row r="112" spans="1:125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</row>
    <row r="113" spans="1:125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</row>
    <row r="114" spans="1:125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</row>
    <row r="115" spans="1:12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</row>
    <row r="116" spans="1:125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</row>
    <row r="117" spans="1:125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</row>
    <row r="118" spans="1:125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</row>
    <row r="119" spans="1:125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</row>
    <row r="120" spans="1:125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</row>
    <row r="121" spans="1:125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</row>
    <row r="122" spans="1:125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</row>
    <row r="123" spans="1:125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</row>
    <row r="124" spans="1:125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</row>
    <row r="125" spans="1: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</row>
    <row r="126" spans="1:125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</row>
    <row r="127" spans="1:125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</row>
    <row r="128" spans="1:125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</row>
    <row r="129" spans="1:125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</row>
    <row r="130" spans="1:125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</row>
    <row r="131" spans="1:125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</row>
    <row r="132" spans="1:125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</row>
    <row r="133" spans="1:125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</row>
    <row r="134" spans="1:125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</row>
    <row r="135" spans="1:12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</row>
    <row r="136" spans="1:125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</row>
    <row r="137" spans="1:125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</row>
    <row r="138" spans="1:125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</row>
    <row r="139" spans="1:125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</row>
    <row r="140" spans="1:125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</row>
    <row r="141" spans="1:125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</row>
    <row r="142" spans="1:125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</row>
    <row r="143" spans="1:125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</row>
    <row r="144" spans="1:125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</row>
    <row r="145" spans="1:12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</row>
    <row r="146" spans="1:125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</row>
    <row r="147" spans="1:125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</row>
    <row r="148" spans="1:125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</row>
    <row r="149" spans="1:125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</row>
    <row r="150" spans="1:125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</row>
    <row r="151" spans="1:125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</row>
    <row r="152" spans="1:125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</row>
    <row r="153" spans="1:125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</row>
    <row r="154" spans="1:125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</row>
    <row r="155" spans="1:12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</row>
    <row r="156" spans="1:125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</row>
    <row r="157" spans="1:125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</row>
    <row r="158" spans="1:125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</row>
    <row r="159" spans="1:125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</row>
    <row r="160" spans="1:125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</row>
    <row r="161" spans="1:125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</row>
    <row r="162" spans="1:125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</row>
    <row r="163" spans="1:125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</row>
    <row r="164" spans="1:125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</row>
    <row r="165" spans="1:12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</row>
    <row r="166" spans="1:125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</row>
    <row r="167" spans="1:125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</row>
    <row r="168" spans="1:125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</row>
    <row r="169" spans="1:125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</row>
    <row r="170" spans="1:125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</row>
    <row r="171" spans="1:125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</row>
    <row r="172" spans="1:125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</row>
    <row r="173" spans="1:125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</row>
    <row r="174" spans="1:125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</row>
    <row r="175" spans="1:12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</row>
    <row r="176" spans="1:125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</row>
    <row r="177" spans="1:125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</row>
    <row r="178" spans="1:125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</row>
    <row r="179" spans="1:125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</row>
    <row r="180" spans="1:125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</row>
    <row r="181" spans="1:125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</row>
    <row r="182" spans="1:125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</row>
    <row r="183" spans="1:125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</row>
    <row r="184" spans="1:125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</row>
    <row r="185" spans="1:12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</row>
    <row r="186" spans="1:125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</row>
    <row r="187" spans="1:125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</row>
    <row r="188" spans="1:125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</row>
    <row r="189" spans="1:125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</row>
    <row r="190" spans="1:125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</row>
    <row r="191" spans="1:125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</row>
    <row r="192" spans="1:125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</row>
    <row r="193" spans="1:125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</row>
    <row r="194" spans="1:125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</row>
    <row r="195" spans="1:12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</row>
    <row r="196" spans="1:125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</row>
    <row r="197" spans="1:125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</row>
    <row r="198" spans="1:125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</row>
    <row r="199" spans="1:125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</row>
    <row r="200" spans="1:125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</row>
    <row r="201" spans="1:125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</row>
    <row r="202" spans="1:125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</row>
    <row r="203" spans="1:125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</row>
    <row r="204" spans="1:125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</row>
    <row r="205" spans="1:12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</row>
    <row r="206" spans="1:125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</row>
    <row r="207" spans="1:125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</row>
    <row r="208" spans="1:125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</row>
    <row r="209" spans="1:125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</row>
    <row r="210" spans="1:125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</row>
    <row r="211" spans="1:125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</row>
    <row r="212" spans="1:125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</row>
    <row r="213" spans="1:125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</row>
    <row r="214" spans="1:125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</row>
    <row r="215" spans="1:12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</row>
    <row r="216" spans="1:125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</row>
    <row r="217" spans="1:125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</row>
    <row r="218" spans="1:125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</row>
    <row r="219" spans="1:125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</row>
    <row r="220" spans="1:125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</row>
    <row r="221" spans="1:125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</row>
    <row r="222" spans="1:125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</row>
    <row r="223" spans="1:125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</row>
    <row r="224" spans="1:125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</row>
    <row r="225" spans="1:1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</row>
    <row r="226" spans="1:125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</row>
    <row r="227" spans="1:125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</row>
    <row r="228" spans="1:125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</row>
    <row r="229" spans="1:125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</row>
    <row r="230" spans="1:125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</row>
    <row r="231" spans="1:125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</row>
    <row r="232" spans="1:125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</row>
    <row r="233" spans="1:125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</row>
    <row r="234" spans="1:125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</row>
    <row r="235" spans="1:12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</row>
    <row r="236" spans="1:125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</row>
    <row r="237" spans="1:125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</row>
    <row r="238" spans="1:125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</row>
    <row r="239" spans="1:125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</row>
    <row r="240" spans="1:125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</row>
    <row r="241" spans="1:125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</row>
    <row r="242" spans="1:125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</row>
    <row r="243" spans="1:125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</row>
    <row r="244" spans="1:125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</row>
    <row r="245" spans="1:12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</row>
    <row r="246" spans="1:125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</row>
    <row r="247" spans="1:125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</row>
    <row r="248" spans="1:125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</row>
    <row r="249" spans="1:125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</row>
    <row r="250" spans="1:125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</row>
    <row r="251" spans="1:125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</row>
    <row r="252" spans="1:125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</row>
    <row r="253" spans="1:125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</row>
    <row r="254" spans="1:125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</row>
    <row r="255" spans="1:12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</row>
    <row r="256" spans="1:125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</row>
    <row r="257" spans="1:125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</row>
    <row r="258" spans="1:125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</row>
    <row r="259" spans="1:125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</row>
    <row r="260" spans="1:125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</row>
    <row r="261" spans="1:125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</row>
    <row r="262" spans="1:125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</row>
    <row r="263" spans="1:125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</row>
    <row r="264" spans="1:125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</row>
    <row r="265" spans="1:12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</row>
    <row r="266" spans="1:125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</row>
    <row r="267" spans="1:125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</row>
    <row r="268" spans="1:125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</row>
    <row r="269" spans="1:125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</row>
    <row r="270" spans="1:125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</row>
    <row r="271" spans="1:125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</row>
    <row r="272" spans="1:125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</row>
    <row r="273" spans="1:125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</row>
    <row r="274" spans="1:125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</row>
    <row r="275" spans="1:12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</row>
    <row r="276" spans="1:125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</row>
    <row r="277" spans="1:125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</row>
    <row r="278" spans="1:125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</row>
    <row r="279" spans="1:125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</row>
    <row r="280" spans="1:125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</row>
    <row r="281" spans="1:125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</row>
    <row r="282" spans="1:125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</row>
    <row r="283" spans="1:125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</row>
    <row r="284" spans="1:125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</row>
    <row r="285" spans="1:12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</row>
    <row r="286" spans="1:125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</row>
    <row r="287" spans="1:125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</row>
    <row r="288" spans="1:125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</row>
    <row r="289" spans="1:125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</row>
    <row r="290" spans="1:125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</row>
    <row r="291" spans="1:125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</row>
    <row r="292" spans="1:125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</row>
    <row r="293" spans="1:125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</row>
    <row r="294" spans="1:125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</row>
    <row r="295" spans="1:12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</row>
    <row r="296" spans="1:125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</row>
    <row r="297" spans="1:125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</row>
    <row r="298" spans="1:125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</row>
    <row r="299" spans="1:125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</row>
    <row r="300" spans="1:125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</row>
    <row r="301" spans="1:125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</row>
    <row r="302" spans="1:125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</row>
    <row r="303" spans="1:125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</row>
    <row r="304" spans="1:125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</row>
    <row r="305" spans="1:12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</row>
    <row r="306" spans="1:125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</row>
    <row r="307" spans="1:125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</row>
    <row r="308" spans="1:125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</row>
    <row r="309" spans="1:125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</row>
    <row r="310" spans="1:125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</row>
    <row r="311" spans="1:125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</row>
    <row r="312" spans="1:125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</row>
    <row r="313" spans="1:125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</row>
    <row r="314" spans="1:125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</row>
    <row r="315" spans="1:12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</row>
    <row r="316" spans="1:125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</row>
    <row r="317" spans="1:125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</row>
    <row r="318" spans="1:125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</row>
    <row r="319" spans="1:125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</row>
    <row r="320" spans="1:125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</row>
    <row r="321" spans="1:125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</row>
    <row r="322" spans="1:125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</row>
    <row r="323" spans="1:125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</row>
    <row r="324" spans="1:125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</row>
    <row r="325" spans="1:1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</row>
    <row r="326" spans="1:125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</row>
    <row r="327" spans="1:125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</row>
    <row r="328" spans="1:125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</row>
    <row r="329" spans="1:125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</row>
    <row r="330" spans="1:125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</row>
    <row r="331" spans="1:125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</row>
    <row r="332" spans="1:125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</row>
    <row r="333" spans="1:125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</row>
    <row r="334" spans="1:125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</row>
    <row r="335" spans="1:12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</row>
    <row r="336" spans="1:125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</row>
    <row r="337" spans="1:125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</row>
    <row r="338" spans="1:125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</row>
    <row r="339" spans="1:125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</row>
    <row r="340" spans="1:125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</row>
    <row r="341" spans="1:125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</row>
    <row r="342" spans="1:125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</row>
    <row r="343" spans="1:125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</row>
    <row r="344" spans="1:125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</row>
    <row r="345" spans="1:12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</row>
    <row r="346" spans="1:125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</row>
    <row r="347" spans="1:125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</row>
    <row r="348" spans="1:125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</row>
    <row r="349" spans="1:125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</row>
    <row r="350" spans="1:125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</row>
    <row r="351" spans="1:125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</row>
    <row r="352" spans="1:125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</row>
    <row r="353" spans="1:125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</row>
    <row r="354" spans="1:125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</row>
    <row r="355" spans="1:12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</row>
    <row r="356" spans="1:125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</row>
    <row r="357" spans="1:125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</row>
    <row r="358" spans="1:125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</row>
    <row r="359" spans="1:125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</row>
    <row r="360" spans="1:125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</row>
    <row r="361" spans="1:125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</row>
    <row r="362" spans="1:125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</row>
    <row r="363" spans="1:125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</row>
    <row r="364" spans="1:125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</row>
    <row r="365" spans="1:12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</row>
    <row r="366" spans="1:125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</row>
    <row r="367" spans="1:125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</row>
    <row r="368" spans="1:125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</row>
    <row r="369" spans="1:125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</row>
    <row r="370" spans="1:125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</row>
    <row r="371" spans="1:125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</row>
    <row r="372" spans="1:125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</row>
    <row r="373" spans="1:125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</row>
    <row r="374" spans="1:125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</row>
    <row r="375" spans="1:12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</row>
    <row r="376" spans="1:125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</row>
    <row r="377" spans="1:125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</row>
    <row r="378" spans="1:125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</row>
    <row r="379" spans="1:125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</row>
    <row r="380" spans="1:125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</row>
    <row r="381" spans="1:125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</row>
    <row r="382" spans="1:125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</row>
    <row r="383" spans="1:125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</row>
    <row r="384" spans="1:125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</row>
    <row r="385" spans="1:12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</row>
    <row r="386" spans="1:125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</row>
    <row r="387" spans="1:125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</row>
    <row r="388" spans="1:125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</row>
    <row r="389" spans="1:125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</row>
    <row r="390" spans="1:125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</row>
    <row r="391" spans="1:125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</row>
    <row r="392" spans="1:125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</row>
    <row r="393" spans="1:125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</row>
    <row r="394" spans="1:125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</row>
    <row r="395" spans="1:12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</row>
    <row r="396" spans="1:125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</row>
    <row r="397" spans="1:125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</row>
    <row r="398" spans="1:125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</row>
    <row r="399" spans="1:125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</row>
    <row r="400" spans="1:125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</row>
    <row r="401" spans="1:125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</row>
    <row r="402" spans="1:125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</row>
    <row r="403" spans="1:125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</row>
    <row r="404" spans="1:125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</row>
    <row r="405" spans="1:12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</row>
    <row r="406" spans="1:125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</row>
    <row r="407" spans="1:125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</row>
    <row r="408" spans="1:125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</row>
    <row r="409" spans="1:125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</row>
    <row r="410" spans="1:125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</row>
    <row r="411" spans="1:125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</row>
    <row r="412" spans="1:125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</row>
    <row r="413" spans="1:125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</row>
    <row r="414" spans="1:125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</row>
    <row r="415" spans="1:12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</row>
    <row r="416" spans="1:125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</row>
    <row r="417" spans="1:125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</row>
    <row r="418" spans="1:125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</row>
    <row r="419" spans="1:125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</row>
    <row r="420" spans="1:125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</row>
    <row r="421" spans="1:125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</row>
    <row r="422" spans="1:125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</row>
    <row r="423" spans="1:125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</row>
    <row r="424" spans="1:125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</row>
    <row r="425" spans="1:1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</row>
    <row r="426" spans="1:125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</row>
    <row r="427" spans="1:125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</row>
    <row r="428" spans="1:125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</row>
    <row r="429" spans="1:125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</row>
    <row r="430" spans="1:125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</row>
    <row r="431" spans="1:125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</row>
    <row r="432" spans="1:125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</row>
    <row r="433" spans="1:125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</row>
    <row r="434" spans="1:125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</row>
    <row r="435" spans="1:12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</row>
    <row r="436" spans="1:125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</row>
    <row r="437" spans="1:125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</row>
    <row r="438" spans="1:125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</row>
    <row r="439" spans="1:125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</row>
    <row r="440" spans="1:125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</row>
    <row r="441" spans="1:125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</row>
    <row r="442" spans="1:125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</row>
    <row r="443" spans="1:125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</row>
    <row r="444" spans="1:125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</row>
    <row r="445" spans="1:12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</row>
    <row r="446" spans="1:125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</row>
    <row r="447" spans="1:125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</row>
    <row r="448" spans="1:125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</row>
    <row r="449" spans="1:125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</row>
    <row r="450" spans="1:125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</row>
    <row r="451" spans="1:125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</row>
    <row r="452" spans="1:125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</row>
    <row r="453" spans="1:125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</row>
    <row r="454" spans="1:125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</row>
    <row r="455" spans="1:12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</row>
    <row r="456" spans="1:125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</row>
    <row r="457" spans="1:125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</row>
    <row r="458" spans="1:125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</row>
    <row r="459" spans="1:125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</row>
    <row r="460" spans="1:125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</row>
    <row r="461" spans="1:125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</row>
    <row r="462" spans="1:125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</row>
    <row r="463" spans="1:125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</row>
    <row r="464" spans="1:125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</row>
    <row r="465" spans="1:12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</row>
    <row r="466" spans="1:125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</row>
    <row r="467" spans="1:125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</row>
    <row r="468" spans="1:125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</row>
    <row r="469" spans="1:125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</row>
    <row r="470" spans="1:125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</row>
    <row r="471" spans="1:125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</row>
    <row r="472" spans="1:125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</row>
    <row r="473" spans="1:125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</row>
    <row r="474" spans="1:125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</row>
    <row r="475" spans="1:12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</row>
    <row r="476" spans="1:125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</row>
    <row r="477" spans="1:125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</row>
    <row r="478" spans="1:125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</row>
    <row r="479" spans="1:125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</row>
    <row r="480" spans="1:125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</row>
    <row r="481" spans="1:125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</row>
    <row r="482" spans="1:125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</row>
    <row r="483" spans="1:125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</row>
    <row r="484" spans="1:125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</row>
    <row r="485" spans="1:12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</row>
    <row r="486" spans="1:125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</row>
    <row r="487" spans="1:125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</row>
    <row r="488" spans="1:125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</row>
    <row r="489" spans="1:125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</row>
    <row r="490" spans="1:125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</row>
    <row r="491" spans="1:125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</row>
    <row r="492" spans="1:125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</row>
    <row r="493" spans="1:125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</row>
    <row r="494" spans="1:125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</row>
    <row r="495" spans="1:12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</row>
    <row r="496" spans="1:125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</row>
    <row r="497" spans="1:125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</row>
    <row r="498" spans="1:125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</row>
    <row r="499" spans="1:125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</row>
    <row r="500" spans="1:125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</row>
    <row r="501" spans="1:125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</row>
    <row r="502" spans="1:125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</row>
    <row r="503" spans="1:125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</row>
    <row r="504" spans="1:125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</row>
    <row r="505" spans="1:12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</row>
    <row r="506" spans="1:125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</row>
    <row r="507" spans="1:125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</row>
    <row r="508" spans="1:125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</row>
    <row r="509" spans="1:125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</row>
    <row r="510" spans="1:125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</row>
    <row r="511" spans="1:125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</row>
    <row r="512" spans="1:125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</row>
    <row r="513" spans="1:125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</row>
    <row r="514" spans="1:125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</row>
    <row r="515" spans="1:12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</row>
    <row r="516" spans="1:125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</row>
    <row r="517" spans="1:125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</row>
    <row r="518" spans="1:125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</row>
    <row r="519" spans="1:125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</row>
    <row r="520" spans="1:125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</row>
    <row r="521" spans="1:125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</row>
    <row r="522" spans="1:125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</row>
    <row r="523" spans="1:125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</row>
    <row r="524" spans="1:125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</row>
    <row r="525" spans="1:1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</row>
    <row r="526" spans="1:125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</row>
    <row r="527" spans="1:125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</row>
    <row r="528" spans="1:125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</row>
    <row r="529" spans="1:125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</row>
    <row r="530" spans="1:125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</row>
    <row r="531" spans="1:125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</row>
    <row r="532" spans="1:125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</row>
    <row r="533" spans="1:125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</row>
    <row r="534" spans="1:125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</row>
    <row r="535" spans="1:12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</row>
    <row r="536" spans="1:125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</row>
    <row r="537" spans="1:125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</row>
    <row r="538" spans="1:125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</row>
    <row r="539" spans="1:125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</row>
    <row r="540" spans="1:125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</row>
    <row r="541" spans="1:125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</row>
    <row r="542" spans="1:125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</row>
    <row r="543" spans="1:125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</row>
    <row r="544" spans="1:125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</row>
    <row r="545" spans="1:12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</row>
    <row r="546" spans="1:125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</row>
    <row r="547" spans="1:125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</row>
    <row r="548" spans="1:125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</row>
    <row r="549" spans="1:125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</row>
    <row r="550" spans="1:125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</row>
    <row r="551" spans="1:125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</row>
    <row r="552" spans="1:125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</row>
    <row r="553" spans="1:125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</row>
    <row r="554" spans="1:125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</row>
    <row r="555" spans="1:12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</row>
    <row r="556" spans="1:125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</row>
    <row r="557" spans="1:125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</row>
    <row r="558" spans="1:125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</row>
    <row r="559" spans="1:125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</row>
    <row r="560" spans="1:125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</row>
    <row r="561" spans="1:125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</row>
    <row r="562" spans="1:125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</row>
    <row r="563" spans="1:125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</row>
    <row r="564" spans="1:125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</row>
    <row r="565" spans="1:12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</row>
    <row r="566" spans="1:125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</row>
    <row r="567" spans="1:125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</row>
    <row r="568" spans="1:125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</row>
    <row r="569" spans="1:125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</row>
    <row r="570" spans="1:125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</row>
    <row r="571" spans="1:125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</row>
    <row r="572" spans="1:125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</row>
    <row r="573" spans="1:125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</row>
    <row r="574" spans="1:125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</row>
    <row r="575" spans="1:12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</row>
    <row r="576" spans="1:125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</row>
    <row r="577" spans="1:125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</row>
    <row r="578" spans="1:125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</row>
    <row r="579" spans="1:125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</row>
    <row r="580" spans="1:125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</row>
    <row r="581" spans="1:125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</row>
    <row r="582" spans="1:125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</row>
    <row r="583" spans="1:125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</row>
    <row r="584" spans="1:125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</row>
    <row r="585" spans="1:12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</row>
    <row r="586" spans="1:125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</row>
    <row r="587" spans="1:125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</row>
    <row r="588" spans="1:125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</row>
    <row r="589" spans="1:125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</row>
    <row r="590" spans="1:125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</row>
    <row r="591" spans="1:125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</row>
    <row r="592" spans="1:125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</row>
    <row r="593" spans="1:125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</row>
    <row r="594" spans="1:125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</row>
    <row r="595" spans="1:12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</row>
    <row r="596" spans="1:125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</row>
    <row r="597" spans="1:125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</row>
    <row r="598" spans="1:125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</row>
    <row r="599" spans="1:125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</row>
    <row r="600" spans="1:125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</row>
    <row r="601" spans="1:125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</row>
    <row r="602" spans="1:125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</row>
    <row r="603" spans="1:125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</row>
    <row r="604" spans="1:125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</row>
    <row r="605" spans="1:12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</row>
    <row r="606" spans="1:125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</row>
    <row r="607" spans="1:125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</row>
    <row r="608" spans="1:125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</row>
    <row r="609" spans="1:125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</row>
    <row r="610" spans="1:125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</row>
    <row r="611" spans="1:125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</row>
    <row r="612" spans="1:125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</row>
    <row r="613" spans="1:125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</row>
    <row r="614" spans="1:125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</row>
    <row r="615" spans="1:12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</row>
    <row r="616" spans="1:125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</row>
    <row r="617" spans="1:125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</row>
    <row r="618" spans="1:125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</row>
    <row r="619" spans="1:125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</row>
    <row r="620" spans="1:125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</row>
    <row r="621" spans="1:125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</row>
    <row r="622" spans="1:125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</row>
    <row r="623" spans="1:125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</row>
    <row r="624" spans="1:125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</row>
    <row r="625" spans="1:1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</row>
    <row r="626" spans="1:125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</row>
    <row r="627" spans="1:125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</row>
    <row r="628" spans="1:125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</row>
    <row r="629" spans="1:125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</row>
    <row r="630" spans="1:125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</row>
    <row r="631" spans="1:125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</row>
    <row r="632" spans="1:125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</row>
    <row r="633" spans="1:125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</row>
    <row r="634" spans="1:125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</row>
    <row r="635" spans="1:12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</row>
    <row r="636" spans="1:125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</row>
    <row r="637" spans="1:125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</row>
    <row r="638" spans="1:125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</row>
    <row r="639" spans="1:125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</row>
    <row r="640" spans="1:125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</row>
    <row r="641" spans="1:125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</row>
    <row r="642" spans="1:125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</row>
    <row r="643" spans="1:125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</row>
    <row r="644" spans="1:125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</row>
    <row r="645" spans="1:12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</row>
    <row r="646" spans="1:125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</row>
    <row r="647" spans="1:125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</row>
    <row r="648" spans="1:125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</row>
    <row r="649" spans="1:125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</row>
    <row r="650" spans="1:125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</row>
    <row r="651" spans="1:125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</row>
    <row r="652" spans="1:125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</row>
    <row r="653" spans="1:125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</row>
    <row r="654" spans="1:125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</row>
    <row r="655" spans="1:12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</row>
    <row r="656" spans="1:125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</row>
    <row r="657" spans="1:125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</row>
    <row r="658" spans="1:125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</row>
    <row r="659" spans="1:125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</row>
    <row r="660" spans="1:125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</row>
    <row r="661" spans="1:125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</row>
    <row r="662" spans="1:125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</row>
    <row r="663" spans="1:125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</row>
    <row r="664" spans="1:125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</row>
    <row r="665" spans="1:12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</row>
    <row r="666" spans="1:125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</row>
    <row r="667" spans="1:125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</row>
    <row r="668" spans="1:125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</row>
    <row r="669" spans="1:125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</row>
    <row r="670" spans="1:125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</row>
    <row r="671" spans="1:125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</row>
    <row r="672" spans="1:125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</row>
    <row r="673" spans="1:125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</row>
    <row r="674" spans="1:125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</row>
    <row r="675" spans="1:12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</row>
    <row r="676" spans="1:125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</row>
    <row r="677" spans="1:125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</row>
    <row r="678" spans="1:125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</row>
    <row r="679" spans="1:125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</row>
    <row r="680" spans="1:125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</row>
    <row r="681" spans="1:125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</row>
    <row r="682" spans="1:125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</row>
    <row r="683" spans="1:125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</row>
    <row r="684" spans="1:125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</row>
    <row r="685" spans="1:12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</row>
    <row r="686" spans="1:125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</row>
    <row r="687" spans="1:125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</row>
    <row r="688" spans="1:125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</row>
    <row r="689" spans="1:125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</row>
    <row r="690" spans="1:125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</row>
    <row r="691" spans="1:125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</row>
    <row r="692" spans="1:125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</row>
    <row r="693" spans="1:125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</row>
    <row r="694" spans="1:125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</row>
    <row r="695" spans="1:12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</row>
    <row r="696" spans="1:125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</row>
    <row r="697" spans="1:125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</row>
    <row r="698" spans="1:125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</row>
    <row r="699" spans="1:125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</row>
    <row r="700" spans="1:125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</row>
    <row r="701" spans="1:125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</row>
    <row r="702" spans="1:125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</row>
    <row r="703" spans="1:125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</row>
    <row r="704" spans="1:125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</row>
    <row r="705" spans="1:12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</row>
    <row r="706" spans="1:125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</row>
    <row r="707" spans="1:125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</row>
    <row r="708" spans="1:125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</row>
    <row r="709" spans="1:125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</row>
    <row r="710" spans="1:125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</row>
    <row r="711" spans="1:125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</row>
    <row r="712" spans="1:125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</row>
    <row r="713" spans="1:125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</row>
    <row r="714" spans="1:125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</row>
    <row r="715" spans="1:12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</row>
    <row r="716" spans="1:125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</row>
    <row r="717" spans="1:125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</row>
    <row r="718" spans="1:125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</row>
    <row r="719" spans="1:125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</row>
    <row r="720" spans="1:125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</row>
    <row r="721" spans="1:125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</row>
    <row r="722" spans="1:125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</row>
    <row r="723" spans="1:125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</row>
    <row r="724" spans="1:125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</row>
    <row r="725" spans="1:1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</row>
    <row r="726" spans="1:125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</row>
    <row r="727" spans="1:125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</row>
    <row r="728" spans="1:125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</row>
    <row r="729" spans="1:125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</row>
    <row r="730" spans="1:125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</row>
    <row r="731" spans="1:125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</row>
    <row r="732" spans="1:125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</row>
    <row r="733" spans="1:125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</row>
    <row r="734" spans="1:125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</row>
    <row r="735" spans="1:12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</row>
    <row r="736" spans="1:125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</row>
    <row r="737" spans="1:125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</row>
    <row r="738" spans="1:125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</row>
    <row r="739" spans="1:125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</row>
    <row r="740" spans="1:125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</row>
    <row r="741" spans="1:125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</row>
    <row r="742" spans="1:125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</row>
    <row r="743" spans="1:125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</row>
    <row r="744" spans="1:125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</row>
    <row r="745" spans="1:12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</row>
    <row r="746" spans="1:125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</row>
    <row r="747" spans="1:125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</row>
    <row r="748" spans="1:125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</row>
    <row r="749" spans="1:125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</row>
    <row r="750" spans="1:125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</row>
    <row r="751" spans="1:125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</row>
    <row r="752" spans="1:125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</row>
    <row r="753" spans="1:125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</row>
    <row r="754" spans="1:125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</row>
    <row r="755" spans="1:12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</row>
    <row r="756" spans="1:125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</row>
    <row r="757" spans="1:125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</row>
    <row r="758" spans="1:125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</row>
    <row r="759" spans="1:125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</row>
    <row r="760" spans="1:125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</row>
    <row r="761" spans="1:125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</row>
    <row r="762" spans="1:125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</row>
    <row r="763" spans="1:125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</row>
    <row r="764" spans="1:125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</row>
    <row r="765" spans="1:12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</row>
    <row r="766" spans="1:125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</row>
    <row r="767" spans="1:125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</row>
    <row r="768" spans="1:125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</row>
    <row r="769" spans="1:125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</row>
    <row r="770" spans="1:125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</row>
    <row r="771" spans="1:125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</row>
    <row r="772" spans="1:125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</row>
    <row r="773" spans="1:125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</row>
    <row r="774" spans="1:125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</row>
    <row r="775" spans="1:12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</row>
    <row r="776" spans="1:125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</row>
    <row r="777" spans="1:125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</row>
    <row r="778" spans="1:125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</row>
    <row r="779" spans="1:125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</row>
    <row r="780" spans="1:125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</row>
    <row r="781" spans="1:125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</row>
    <row r="782" spans="1:125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</row>
    <row r="783" spans="1:125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</row>
    <row r="784" spans="1:125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</row>
    <row r="785" spans="1:12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</row>
    <row r="786" spans="1:125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</row>
    <row r="787" spans="1:125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</row>
    <row r="788" spans="1:125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</row>
    <row r="789" spans="1:125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</row>
    <row r="790" spans="1:125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</row>
    <row r="791" spans="1:125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</row>
    <row r="792" spans="1:125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</row>
    <row r="793" spans="1:125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</row>
    <row r="794" spans="1:125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</row>
    <row r="795" spans="1:12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</row>
    <row r="796" spans="1:125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</row>
    <row r="797" spans="1:125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</row>
    <row r="798" spans="1:125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</row>
    <row r="799" spans="1:125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</row>
    <row r="800" spans="1:125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</row>
    <row r="801" spans="1:125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</row>
    <row r="802" spans="1:125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</row>
    <row r="803" spans="1:125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</row>
    <row r="804" spans="1:125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</row>
    <row r="805" spans="1:12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</row>
    <row r="806" spans="1:125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</row>
    <row r="807" spans="1:125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</row>
    <row r="808" spans="1:125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</row>
    <row r="809" spans="1:125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</row>
    <row r="810" spans="1:125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</row>
    <row r="811" spans="1:125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</row>
    <row r="812" spans="1:125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</row>
    <row r="813" spans="1:125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</row>
    <row r="814" spans="1:125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</row>
    <row r="815" spans="1:12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</row>
    <row r="816" spans="1:125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</row>
    <row r="817" spans="1:125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</row>
    <row r="818" spans="1:125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</row>
    <row r="819" spans="1:125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</row>
    <row r="820" spans="1:125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</row>
    <row r="821" spans="1:125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</row>
    <row r="822" spans="1:125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</row>
    <row r="823" spans="1:125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</row>
    <row r="824" spans="1:125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</row>
    <row r="825" spans="1:1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</row>
    <row r="826" spans="1:125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</row>
    <row r="827" spans="1:125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</row>
    <row r="828" spans="1:125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</row>
    <row r="829" spans="1:125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</row>
    <row r="830" spans="1:125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</row>
    <row r="831" spans="1:125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</row>
    <row r="832" spans="1:125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</row>
    <row r="833" spans="1:125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</row>
    <row r="834" spans="1:125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</row>
    <row r="835" spans="1:12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</row>
    <row r="836" spans="1:125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</row>
    <row r="837" spans="1:125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</row>
    <row r="838" spans="1:125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</row>
    <row r="839" spans="1:125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</row>
    <row r="840" spans="1:125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</row>
    <row r="841" spans="1:125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</row>
    <row r="842" spans="1:125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</row>
    <row r="843" spans="1:125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</row>
    <row r="844" spans="1:125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</row>
    <row r="845" spans="1:12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</row>
    <row r="846" spans="1:125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</row>
    <row r="847" spans="1:125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</row>
    <row r="848" spans="1:125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</row>
    <row r="849" spans="1:125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</row>
    <row r="850" spans="1:125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</row>
    <row r="851" spans="1:125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</row>
    <row r="852" spans="1:125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</row>
    <row r="853" spans="1:125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</row>
    <row r="854" spans="1:125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</row>
    <row r="855" spans="1:12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</row>
    <row r="856" spans="1:125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</row>
    <row r="857" spans="1:125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</row>
    <row r="858" spans="1:125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</row>
    <row r="859" spans="1:125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</row>
    <row r="860" spans="1:125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</row>
    <row r="861" spans="1:125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</row>
    <row r="862" spans="1:125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</row>
    <row r="863" spans="1:125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</row>
    <row r="864" spans="1:125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</row>
    <row r="865" spans="1:12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</row>
    <row r="866" spans="1:125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</row>
    <row r="867" spans="1:125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</row>
    <row r="868" spans="1:125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</row>
    <row r="869" spans="1:125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</row>
    <row r="870" spans="1:125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</row>
    <row r="871" spans="1:125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</row>
    <row r="872" spans="1:125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</row>
    <row r="873" spans="1:125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</row>
    <row r="874" spans="1:125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</row>
    <row r="875" spans="1:12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</row>
    <row r="876" spans="1:125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</row>
    <row r="877" spans="1:125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</row>
    <row r="878" spans="1:125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</row>
    <row r="879" spans="1:125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</row>
    <row r="880" spans="1:125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</row>
    <row r="881" spans="1:125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</row>
    <row r="882" spans="1:125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</row>
    <row r="883" spans="1:125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</row>
    <row r="884" spans="1:125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</row>
    <row r="885" spans="1:12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</row>
    <row r="886" spans="1:125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</row>
    <row r="887" spans="1:125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</row>
    <row r="888" spans="1:125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</row>
    <row r="889" spans="1:125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</row>
    <row r="890" spans="1:125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</row>
    <row r="891" spans="1:125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</row>
    <row r="892" spans="1:125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</row>
    <row r="893" spans="1:125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</row>
    <row r="894" spans="1:125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</row>
    <row r="895" spans="1:12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</row>
    <row r="896" spans="1:125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</row>
    <row r="897" spans="1:125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</row>
    <row r="898" spans="1:125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</row>
    <row r="899" spans="1:125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</row>
    <row r="900" spans="1:125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</row>
    <row r="901" spans="1:125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</row>
    <row r="902" spans="1:125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</row>
    <row r="903" spans="1:125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</row>
    <row r="904" spans="1:125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</row>
    <row r="905" spans="1:12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</row>
    <row r="906" spans="1:125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</row>
    <row r="907" spans="1:125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</row>
    <row r="908" spans="1:125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</row>
    <row r="909" spans="1:125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</row>
    <row r="910" spans="1:125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</row>
    <row r="911" spans="1:125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</row>
    <row r="912" spans="1:125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</row>
    <row r="913" spans="1:125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</row>
    <row r="914" spans="1:125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</row>
    <row r="915" spans="1:12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</row>
    <row r="916" spans="1:125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</row>
    <row r="917" spans="1:125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</row>
    <row r="918" spans="1:125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</row>
    <row r="919" spans="1:125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</row>
    <row r="920" spans="1:125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</row>
    <row r="921" spans="1:125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</row>
    <row r="922" spans="1:125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</row>
    <row r="923" spans="1:125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</row>
    <row r="924" spans="1:125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</row>
    <row r="925" spans="1:1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</row>
    <row r="926" spans="1:125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</row>
    <row r="927" spans="1:125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</row>
    <row r="928" spans="1:125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</row>
    <row r="929" spans="1:125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</row>
    <row r="930" spans="1:125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</row>
    <row r="931" spans="1:125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</row>
    <row r="932" spans="1:125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</row>
    <row r="933" spans="1:125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</row>
    <row r="934" spans="1:125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</row>
    <row r="935" spans="1:12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</row>
    <row r="936" spans="1:125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</row>
    <row r="937" spans="1:125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</row>
    <row r="938" spans="1:125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</row>
    <row r="939" spans="1:125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</row>
    <row r="940" spans="1:125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</row>
    <row r="941" spans="1:125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</row>
    <row r="942" spans="1:125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</row>
    <row r="943" spans="1:125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</row>
    <row r="944" spans="1:125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</row>
    <row r="945" spans="1:12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</row>
    <row r="946" spans="1:125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</row>
    <row r="947" spans="1:125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</row>
    <row r="948" spans="1:125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</row>
    <row r="949" spans="1:125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</row>
    <row r="950" spans="1:125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</row>
    <row r="951" spans="1:125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</row>
    <row r="952" spans="1:125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</row>
    <row r="953" spans="1:125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</row>
    <row r="954" spans="1:125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</row>
    <row r="955" spans="1:12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</row>
    <row r="956" spans="1:125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</row>
    <row r="957" spans="1:125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</row>
    <row r="958" spans="1:125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</row>
    <row r="959" spans="1:125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</row>
    <row r="960" spans="1:125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</row>
    <row r="961" spans="1:125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</row>
    <row r="962" spans="1:125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</row>
    <row r="963" spans="1:125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</row>
    <row r="964" spans="1:125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</row>
    <row r="965" spans="1:12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</row>
    <row r="966" spans="1:125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</row>
    <row r="967" spans="1:125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</row>
    <row r="968" spans="1:125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</row>
    <row r="969" spans="1:125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</row>
    <row r="970" spans="1:125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</row>
    <row r="971" spans="1:125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</row>
    <row r="972" spans="1:125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</row>
    <row r="973" spans="1:125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</row>
    <row r="974" spans="1:125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</row>
    <row r="975" spans="1:12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</row>
    <row r="976" spans="1:125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</row>
    <row r="977" spans="1:125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</row>
    <row r="978" spans="1:125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</row>
    <row r="979" spans="1:125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</row>
    <row r="980" spans="1:125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</row>
    <row r="981" spans="1:125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</row>
    <row r="982" spans="1:125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</row>
    <row r="983" spans="1:125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</row>
    <row r="984" spans="1:125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</row>
    <row r="985" spans="1:12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</row>
    <row r="986" spans="1:125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</row>
    <row r="987" spans="1:125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</row>
    <row r="988" spans="1:125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</row>
    <row r="989" spans="1:125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</row>
    <row r="990" spans="1:125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</row>
    <row r="991" spans="1:125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</row>
    <row r="992" spans="1:125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</row>
    <row r="993" spans="1:125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</row>
    <row r="994" spans="1:125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</row>
    <row r="995" spans="1:12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</row>
    <row r="996" spans="1:125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</row>
    <row r="997" spans="1:125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</row>
    <row r="998" spans="1:125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</row>
    <row r="999" spans="1:125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</row>
    <row r="1000" spans="1:125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</row>
  </sheetData>
  <mergeCells count="701">
    <mergeCell ref="AA35:AB35"/>
    <mergeCell ref="AC35:AD35"/>
    <mergeCell ref="AE35:AF35"/>
    <mergeCell ref="AG35:AL35"/>
    <mergeCell ref="AM35:AO35"/>
    <mergeCell ref="AP35:AT35"/>
    <mergeCell ref="AU35:AV35"/>
    <mergeCell ref="A35:C35"/>
    <mergeCell ref="D35:H35"/>
    <mergeCell ref="I35:J35"/>
    <mergeCell ref="L35:M35"/>
    <mergeCell ref="N35:R35"/>
    <mergeCell ref="S35:U35"/>
    <mergeCell ref="V35:Z35"/>
    <mergeCell ref="BE36:BG36"/>
    <mergeCell ref="BH36:BM36"/>
    <mergeCell ref="BN36:BO36"/>
    <mergeCell ref="BQ36:BS36"/>
    <mergeCell ref="BT36:BX36"/>
    <mergeCell ref="AA36:AB36"/>
    <mergeCell ref="AC36:AD36"/>
    <mergeCell ref="AE36:AF36"/>
    <mergeCell ref="AG36:AL36"/>
    <mergeCell ref="AM36:AO36"/>
    <mergeCell ref="AP36:AT36"/>
    <mergeCell ref="AU36:AV36"/>
    <mergeCell ref="A36:C36"/>
    <mergeCell ref="D36:H36"/>
    <mergeCell ref="I36:J36"/>
    <mergeCell ref="L36:M36"/>
    <mergeCell ref="N36:R36"/>
    <mergeCell ref="S36:U36"/>
    <mergeCell ref="V36:Z36"/>
    <mergeCell ref="AX37:AY37"/>
    <mergeCell ref="AZ37:BD37"/>
    <mergeCell ref="AX36:AY36"/>
    <mergeCell ref="AZ36:BD36"/>
    <mergeCell ref="AA37:AB37"/>
    <mergeCell ref="AC37:AD37"/>
    <mergeCell ref="AE37:AF37"/>
    <mergeCell ref="AG37:AL37"/>
    <mergeCell ref="AM37:AO37"/>
    <mergeCell ref="AP37:AT37"/>
    <mergeCell ref="AU37:AV37"/>
    <mergeCell ref="A37:C37"/>
    <mergeCell ref="D37:H37"/>
    <mergeCell ref="I37:J37"/>
    <mergeCell ref="L37:M37"/>
    <mergeCell ref="N37:R37"/>
    <mergeCell ref="S37:U37"/>
    <mergeCell ref="BE37:BG37"/>
    <mergeCell ref="BH37:BM37"/>
    <mergeCell ref="BN37:BO37"/>
    <mergeCell ref="BQ37:BS37"/>
    <mergeCell ref="BT37:BX37"/>
    <mergeCell ref="BT38:BX38"/>
    <mergeCell ref="A38:R38"/>
    <mergeCell ref="S38:U38"/>
    <mergeCell ref="V38:Z38"/>
    <mergeCell ref="AA38:AB38"/>
    <mergeCell ref="AC38:AD38"/>
    <mergeCell ref="AE38:AF38"/>
    <mergeCell ref="AG38:AL38"/>
    <mergeCell ref="BN38:BO38"/>
    <mergeCell ref="BQ38:BS38"/>
    <mergeCell ref="AM38:AO38"/>
    <mergeCell ref="AP38:AT38"/>
    <mergeCell ref="AU38:AV38"/>
    <mergeCell ref="AX38:AY38"/>
    <mergeCell ref="AZ38:BD38"/>
    <mergeCell ref="BE38:BG38"/>
    <mergeCell ref="BH38:BM38"/>
    <mergeCell ref="V37:Z37"/>
    <mergeCell ref="AT14:BO16"/>
    <mergeCell ref="BS14:DL16"/>
    <mergeCell ref="E8:K8"/>
    <mergeCell ref="L8:AJ8"/>
    <mergeCell ref="A13:BX13"/>
    <mergeCell ref="A14:E16"/>
    <mergeCell ref="F14:AH16"/>
    <mergeCell ref="AI14:AM16"/>
    <mergeCell ref="AN14:AS16"/>
    <mergeCell ref="BS17:CJ19"/>
    <mergeCell ref="CK17:DN19"/>
    <mergeCell ref="A17:E19"/>
    <mergeCell ref="F17:S19"/>
    <mergeCell ref="T17:V19"/>
    <mergeCell ref="W17:AB19"/>
    <mergeCell ref="AC17:AH19"/>
    <mergeCell ref="AI17:AM19"/>
    <mergeCell ref="AN17:AS19"/>
    <mergeCell ref="AN20:AS20"/>
    <mergeCell ref="AT20:BO21"/>
    <mergeCell ref="AF21:AM21"/>
    <mergeCell ref="AN21:AS21"/>
    <mergeCell ref="Y20:AA20"/>
    <mergeCell ref="Y21:AA21"/>
    <mergeCell ref="AB21:AC21"/>
    <mergeCell ref="AD21:AE21"/>
    <mergeCell ref="AT17:BO19"/>
    <mergeCell ref="A20:E20"/>
    <mergeCell ref="P20:S21"/>
    <mergeCell ref="T20:X21"/>
    <mergeCell ref="AB20:AC20"/>
    <mergeCell ref="AD20:AE20"/>
    <mergeCell ref="A21:E21"/>
    <mergeCell ref="A22:E22"/>
    <mergeCell ref="F20:O21"/>
    <mergeCell ref="P22:S23"/>
    <mergeCell ref="T22:X23"/>
    <mergeCell ref="Y22:AM23"/>
    <mergeCell ref="AF20:AM20"/>
    <mergeCell ref="AN22:AP22"/>
    <mergeCell ref="AQ22:BC22"/>
    <mergeCell ref="BD22:BN22"/>
    <mergeCell ref="AN23:BP24"/>
    <mergeCell ref="CD24:CX25"/>
    <mergeCell ref="CD26:CX26"/>
    <mergeCell ref="CD28:DN29"/>
    <mergeCell ref="CD30:CT30"/>
    <mergeCell ref="CV30:DN30"/>
    <mergeCell ref="A27:BX27"/>
    <mergeCell ref="A28:BX30"/>
    <mergeCell ref="O24:X26"/>
    <mergeCell ref="Y24:Y26"/>
    <mergeCell ref="Z24:AC26"/>
    <mergeCell ref="AD24:AD26"/>
    <mergeCell ref="AE24:AM26"/>
    <mergeCell ref="AN25:BX25"/>
    <mergeCell ref="AN26:BW26"/>
    <mergeCell ref="F22:O23"/>
    <mergeCell ref="A23:E23"/>
    <mergeCell ref="A24:B26"/>
    <mergeCell ref="C24:H26"/>
    <mergeCell ref="I24:I26"/>
    <mergeCell ref="J24:L26"/>
    <mergeCell ref="M24:N26"/>
    <mergeCell ref="CD31:CF31"/>
    <mergeCell ref="CG31:CJ31"/>
    <mergeCell ref="CL31:CM31"/>
    <mergeCell ref="CP31:CT31"/>
    <mergeCell ref="CV31:CX31"/>
    <mergeCell ref="CY31:DC31"/>
    <mergeCell ref="DD31:DG31"/>
    <mergeCell ref="DH31:DN31"/>
    <mergeCell ref="AX31:AY31"/>
    <mergeCell ref="AZ31:BD31"/>
    <mergeCell ref="BE31:BG31"/>
    <mergeCell ref="BH31:BM31"/>
    <mergeCell ref="BN31:BO31"/>
    <mergeCell ref="BQ31:BS31"/>
    <mergeCell ref="BT31:BX31"/>
    <mergeCell ref="AA31:AB31"/>
    <mergeCell ref="AC31:AD31"/>
    <mergeCell ref="AE31:AF31"/>
    <mergeCell ref="AG31:AL31"/>
    <mergeCell ref="AM31:AO31"/>
    <mergeCell ref="AP31:AT31"/>
    <mergeCell ref="AU31:AV31"/>
    <mergeCell ref="A31:C31"/>
    <mergeCell ref="D31:H31"/>
    <mergeCell ref="I31:J31"/>
    <mergeCell ref="L31:M31"/>
    <mergeCell ref="N31:R31"/>
    <mergeCell ref="S31:U31"/>
    <mergeCell ref="V31:Z31"/>
    <mergeCell ref="AA32:AB32"/>
    <mergeCell ref="AC32:AD32"/>
    <mergeCell ref="A32:C32"/>
    <mergeCell ref="D32:H32"/>
    <mergeCell ref="I32:J32"/>
    <mergeCell ref="L32:M32"/>
    <mergeCell ref="N32:R32"/>
    <mergeCell ref="S32:U32"/>
    <mergeCell ref="V32:Z32"/>
    <mergeCell ref="AE32:AF32"/>
    <mergeCell ref="AG32:AL32"/>
    <mergeCell ref="AM32:AO32"/>
    <mergeCell ref="AP32:AT32"/>
    <mergeCell ref="AU32:AV32"/>
    <mergeCell ref="AX32:AY32"/>
    <mergeCell ref="AZ32:BD32"/>
    <mergeCell ref="BE32:BG32"/>
    <mergeCell ref="BH32:BM32"/>
    <mergeCell ref="BN32:BO32"/>
    <mergeCell ref="BQ32:BS32"/>
    <mergeCell ref="BT32:BX32"/>
    <mergeCell ref="DD32:DG32"/>
    <mergeCell ref="DH32:DN32"/>
    <mergeCell ref="CD32:CF32"/>
    <mergeCell ref="CG32:CK32"/>
    <mergeCell ref="CL32:CO32"/>
    <mergeCell ref="CP32:CT32"/>
    <mergeCell ref="CV32:CX32"/>
    <mergeCell ref="CY32:CZ32"/>
    <mergeCell ref="DA32:DC32"/>
    <mergeCell ref="AP34:AT34"/>
    <mergeCell ref="AU34:AV34"/>
    <mergeCell ref="AX34:AY34"/>
    <mergeCell ref="AZ34:BD34"/>
    <mergeCell ref="BE34:BG34"/>
    <mergeCell ref="BH34:BM34"/>
    <mergeCell ref="BN34:BO34"/>
    <mergeCell ref="A34:C34"/>
    <mergeCell ref="D34:H34"/>
    <mergeCell ref="I34:J34"/>
    <mergeCell ref="L34:M34"/>
    <mergeCell ref="N34:R34"/>
    <mergeCell ref="S34:AL34"/>
    <mergeCell ref="AM34:AO34"/>
    <mergeCell ref="CD33:CF33"/>
    <mergeCell ref="CG33:CK33"/>
    <mergeCell ref="CL33:CO33"/>
    <mergeCell ref="CP33:CT33"/>
    <mergeCell ref="CV33:DN35"/>
    <mergeCell ref="CD34:CF34"/>
    <mergeCell ref="CG34:CK34"/>
    <mergeCell ref="CV36:DN36"/>
    <mergeCell ref="CV37:CX37"/>
    <mergeCell ref="CV38:CX38"/>
    <mergeCell ref="CY38:CZ38"/>
    <mergeCell ref="DA38:DC38"/>
    <mergeCell ref="DD38:DG38"/>
    <mergeCell ref="DH38:DN38"/>
    <mergeCell ref="CD36:CT39"/>
    <mergeCell ref="CD40:CT40"/>
    <mergeCell ref="CL35:CO35"/>
    <mergeCell ref="CP35:CT35"/>
    <mergeCell ref="CY37:CZ37"/>
    <mergeCell ref="DA37:DC37"/>
    <mergeCell ref="DD37:DG37"/>
    <mergeCell ref="DH37:DN37"/>
    <mergeCell ref="CV39:DN40"/>
    <mergeCell ref="BE33:BG33"/>
    <mergeCell ref="BH33:BM33"/>
    <mergeCell ref="BN33:BO33"/>
    <mergeCell ref="BQ33:BS33"/>
    <mergeCell ref="BT33:BX33"/>
    <mergeCell ref="A33:C33"/>
    <mergeCell ref="D33:H33"/>
    <mergeCell ref="I33:J33"/>
    <mergeCell ref="L33:M33"/>
    <mergeCell ref="N33:R33"/>
    <mergeCell ref="S33:U33"/>
    <mergeCell ref="V33:Z33"/>
    <mergeCell ref="AA33:AB33"/>
    <mergeCell ref="AC33:AD33"/>
    <mergeCell ref="AE33:AF33"/>
    <mergeCell ref="AG33:AL33"/>
    <mergeCell ref="AM33:AO33"/>
    <mergeCell ref="AP33:AT33"/>
    <mergeCell ref="AU33:AV33"/>
    <mergeCell ref="AX33:AY33"/>
    <mergeCell ref="AZ33:BD33"/>
    <mergeCell ref="BQ34:BS34"/>
    <mergeCell ref="BT34:BX34"/>
    <mergeCell ref="CL34:CO34"/>
    <mergeCell ref="CP34:CT34"/>
    <mergeCell ref="AX35:AY35"/>
    <mergeCell ref="AZ35:BD35"/>
    <mergeCell ref="BE35:BG35"/>
    <mergeCell ref="BH35:BM35"/>
    <mergeCell ref="BN35:BO35"/>
    <mergeCell ref="BQ35:BS35"/>
    <mergeCell ref="BT35:BX35"/>
    <mergeCell ref="CD35:CF35"/>
    <mergeCell ref="CG35:CK35"/>
    <mergeCell ref="AM39:AO39"/>
    <mergeCell ref="AP39:AT39"/>
    <mergeCell ref="AU39:AV39"/>
    <mergeCell ref="AX39:AY39"/>
    <mergeCell ref="AZ39:BD39"/>
    <mergeCell ref="BE39:BX39"/>
    <mergeCell ref="A39:R39"/>
    <mergeCell ref="S39:U39"/>
    <mergeCell ref="V39:Z39"/>
    <mergeCell ref="AA39:AB39"/>
    <mergeCell ref="AC39:AD39"/>
    <mergeCell ref="AE39:AF39"/>
    <mergeCell ref="AG39:AL39"/>
    <mergeCell ref="BN40:BO40"/>
    <mergeCell ref="BQ40:BS40"/>
    <mergeCell ref="BT40:BX40"/>
    <mergeCell ref="AA40:AB40"/>
    <mergeCell ref="AC40:AD40"/>
    <mergeCell ref="AE40:AF40"/>
    <mergeCell ref="AG40:AL40"/>
    <mergeCell ref="AM40:BD40"/>
    <mergeCell ref="BE40:BG40"/>
    <mergeCell ref="BH40:BM40"/>
    <mergeCell ref="A40:C40"/>
    <mergeCell ref="D40:H40"/>
    <mergeCell ref="I40:J40"/>
    <mergeCell ref="L40:M40"/>
    <mergeCell ref="N40:R40"/>
    <mergeCell ref="S40:U40"/>
    <mergeCell ref="V40:Z40"/>
    <mergeCell ref="BE49:BG49"/>
    <mergeCell ref="BH49:BM49"/>
    <mergeCell ref="AA46:AB46"/>
    <mergeCell ref="AC46:AD46"/>
    <mergeCell ref="AE46:AF46"/>
    <mergeCell ref="AG46:AL46"/>
    <mergeCell ref="AM46:AO46"/>
    <mergeCell ref="AP46:AT46"/>
    <mergeCell ref="AU46:AV46"/>
    <mergeCell ref="A46:C46"/>
    <mergeCell ref="D46:H46"/>
    <mergeCell ref="I46:J46"/>
    <mergeCell ref="L46:M46"/>
    <mergeCell ref="N46:R46"/>
    <mergeCell ref="S46:U46"/>
    <mergeCell ref="V46:Z46"/>
    <mergeCell ref="A47:C47"/>
    <mergeCell ref="DH48:DN48"/>
    <mergeCell ref="CV49:DN49"/>
    <mergeCell ref="CD48:CT49"/>
    <mergeCell ref="CV48:CX48"/>
    <mergeCell ref="CY48:DC48"/>
    <mergeCell ref="DD48:DG48"/>
    <mergeCell ref="AX49:AY49"/>
    <mergeCell ref="AZ49:BD49"/>
    <mergeCell ref="BT49:BX49"/>
    <mergeCell ref="BN49:BO49"/>
    <mergeCell ref="BQ49:BS49"/>
    <mergeCell ref="BQ48:BS48"/>
    <mergeCell ref="BT48:BX48"/>
    <mergeCell ref="CL47:CO47"/>
    <mergeCell ref="CP47:CT47"/>
    <mergeCell ref="CV47:DN47"/>
    <mergeCell ref="AA47:AB47"/>
    <mergeCell ref="AC47:AD47"/>
    <mergeCell ref="AE47:AF47"/>
    <mergeCell ref="AG47:AL47"/>
    <mergeCell ref="AM47:BC47"/>
    <mergeCell ref="BE47:BX47"/>
    <mergeCell ref="CD47:CF47"/>
    <mergeCell ref="D47:H47"/>
    <mergeCell ref="I47:J47"/>
    <mergeCell ref="L47:M47"/>
    <mergeCell ref="N47:R47"/>
    <mergeCell ref="S47:U47"/>
    <mergeCell ref="V47:Z47"/>
    <mergeCell ref="A48:C48"/>
    <mergeCell ref="D48:H48"/>
    <mergeCell ref="I48:J48"/>
    <mergeCell ref="L48:M48"/>
    <mergeCell ref="N48:R48"/>
    <mergeCell ref="S48:U48"/>
    <mergeCell ref="V48:Z48"/>
    <mergeCell ref="AM52:AO52"/>
    <mergeCell ref="AP52:AT52"/>
    <mergeCell ref="AU52:AV52"/>
    <mergeCell ref="AX52:AY52"/>
    <mergeCell ref="AZ52:BD52"/>
    <mergeCell ref="BE52:BN52"/>
    <mergeCell ref="CZ53:DE53"/>
    <mergeCell ref="DF53:DN53"/>
    <mergeCell ref="BO52:BP52"/>
    <mergeCell ref="BQ52:BX52"/>
    <mergeCell ref="BF53:BY53"/>
    <mergeCell ref="CD53:CG53"/>
    <mergeCell ref="CH53:CL53"/>
    <mergeCell ref="CM53:CT53"/>
    <mergeCell ref="CV53:CY53"/>
    <mergeCell ref="AP49:AT49"/>
    <mergeCell ref="AU49:AV49"/>
    <mergeCell ref="A49:C49"/>
    <mergeCell ref="D49:H49"/>
    <mergeCell ref="I49:J49"/>
    <mergeCell ref="L49:M49"/>
    <mergeCell ref="N49:R49"/>
    <mergeCell ref="S49:AL49"/>
    <mergeCell ref="AM49:AO49"/>
    <mergeCell ref="AP50:AT50"/>
    <mergeCell ref="AU50:AV50"/>
    <mergeCell ref="AX50:AY50"/>
    <mergeCell ref="AZ50:BD50"/>
    <mergeCell ref="BE50:BG50"/>
    <mergeCell ref="BH50:BM50"/>
    <mergeCell ref="BN50:BO50"/>
    <mergeCell ref="A50:C50"/>
    <mergeCell ref="D50:H50"/>
    <mergeCell ref="I50:J50"/>
    <mergeCell ref="L50:M50"/>
    <mergeCell ref="N50:R50"/>
    <mergeCell ref="S50:AL50"/>
    <mergeCell ref="AM50:AO50"/>
    <mergeCell ref="CV51:CX51"/>
    <mergeCell ref="CY51:CZ51"/>
    <mergeCell ref="DA51:DC51"/>
    <mergeCell ref="DD51:DF51"/>
    <mergeCell ref="DG51:DI51"/>
    <mergeCell ref="DL51:DN51"/>
    <mergeCell ref="CV52:DN52"/>
    <mergeCell ref="BQ50:BS50"/>
    <mergeCell ref="BT50:BX50"/>
    <mergeCell ref="CD50:CT50"/>
    <mergeCell ref="CV50:CX50"/>
    <mergeCell ref="CY50:DC50"/>
    <mergeCell ref="DD50:DG50"/>
    <mergeCell ref="DH50:DN50"/>
    <mergeCell ref="CD52:CF52"/>
    <mergeCell ref="CH52:CK52"/>
    <mergeCell ref="CM52:CP52"/>
    <mergeCell ref="CQ52:CS52"/>
    <mergeCell ref="CL51:CO51"/>
    <mergeCell ref="CP51:CS51"/>
    <mergeCell ref="A52:C52"/>
    <mergeCell ref="D52:H52"/>
    <mergeCell ref="I52:J52"/>
    <mergeCell ref="L52:M52"/>
    <mergeCell ref="N52:R52"/>
    <mergeCell ref="S52:AA52"/>
    <mergeCell ref="AB52:AD52"/>
    <mergeCell ref="AC51:AD51"/>
    <mergeCell ref="AE51:AF51"/>
    <mergeCell ref="AE52:AL52"/>
    <mergeCell ref="AG51:AL51"/>
    <mergeCell ref="AM51:AO51"/>
    <mergeCell ref="AP51:AT51"/>
    <mergeCell ref="AU51:AV51"/>
    <mergeCell ref="AX51:AY51"/>
    <mergeCell ref="A51:C51"/>
    <mergeCell ref="D51:H51"/>
    <mergeCell ref="I51:J51"/>
    <mergeCell ref="L51:M51"/>
    <mergeCell ref="N51:R51"/>
    <mergeCell ref="S51:Z51"/>
    <mergeCell ref="AA51:AB51"/>
    <mergeCell ref="L53:M53"/>
    <mergeCell ref="L54:M54"/>
    <mergeCell ref="L55:M55"/>
    <mergeCell ref="L56:M56"/>
    <mergeCell ref="AA54:AD54"/>
    <mergeCell ref="AE54:AK54"/>
    <mergeCell ref="AE55:AK55"/>
    <mergeCell ref="AM55:AO55"/>
    <mergeCell ref="AP55:AT55"/>
    <mergeCell ref="N56:R56"/>
    <mergeCell ref="T56:Z56"/>
    <mergeCell ref="AU55:AV55"/>
    <mergeCell ref="AX55:AY55"/>
    <mergeCell ref="AZ55:BD55"/>
    <mergeCell ref="BG54:BO54"/>
    <mergeCell ref="BP54:BV54"/>
    <mergeCell ref="BG55:BO55"/>
    <mergeCell ref="BP55:BV55"/>
    <mergeCell ref="A53:C53"/>
    <mergeCell ref="D53:H53"/>
    <mergeCell ref="I53:J53"/>
    <mergeCell ref="N53:R53"/>
    <mergeCell ref="T53:AK53"/>
    <mergeCell ref="AM53:BC54"/>
    <mergeCell ref="I54:J54"/>
    <mergeCell ref="N54:R54"/>
    <mergeCell ref="T54:Z54"/>
    <mergeCell ref="N55:R55"/>
    <mergeCell ref="T55:Z55"/>
    <mergeCell ref="AA55:AD55"/>
    <mergeCell ref="A54:C54"/>
    <mergeCell ref="D54:H54"/>
    <mergeCell ref="A55:C55"/>
    <mergeCell ref="D55:H55"/>
    <mergeCell ref="I55:J55"/>
    <mergeCell ref="BG56:BO56"/>
    <mergeCell ref="BP56:BV56"/>
    <mergeCell ref="AA56:AD56"/>
    <mergeCell ref="AE56:AK56"/>
    <mergeCell ref="AM56:AO56"/>
    <mergeCell ref="AP56:AT56"/>
    <mergeCell ref="AU56:AV56"/>
    <mergeCell ref="AX56:AY56"/>
    <mergeCell ref="AZ56:BD56"/>
    <mergeCell ref="AM57:AO57"/>
    <mergeCell ref="AP57:AT57"/>
    <mergeCell ref="AU57:AV57"/>
    <mergeCell ref="AX57:AY57"/>
    <mergeCell ref="AZ57:BD57"/>
    <mergeCell ref="BG57:BO57"/>
    <mergeCell ref="BP57:BV57"/>
    <mergeCell ref="D57:H57"/>
    <mergeCell ref="I57:J57"/>
    <mergeCell ref="L57:M57"/>
    <mergeCell ref="N57:R57"/>
    <mergeCell ref="T57:Z57"/>
    <mergeCell ref="AA57:AD57"/>
    <mergeCell ref="AE57:AK57"/>
    <mergeCell ref="BG58:BO58"/>
    <mergeCell ref="BP58:BV58"/>
    <mergeCell ref="CD58:CF58"/>
    <mergeCell ref="CG58:CK58"/>
    <mergeCell ref="CL58:CO58"/>
    <mergeCell ref="CP58:CT58"/>
    <mergeCell ref="T58:Z58"/>
    <mergeCell ref="AA58:AD58"/>
    <mergeCell ref="AE58:AK58"/>
    <mergeCell ref="AM58:AT58"/>
    <mergeCell ref="AU58:AV58"/>
    <mergeCell ref="AX58:AY58"/>
    <mergeCell ref="AZ58:BD58"/>
    <mergeCell ref="A56:C56"/>
    <mergeCell ref="A57:C57"/>
    <mergeCell ref="A58:C58"/>
    <mergeCell ref="D58:H58"/>
    <mergeCell ref="I58:J58"/>
    <mergeCell ref="L58:M58"/>
    <mergeCell ref="N58:R58"/>
    <mergeCell ref="A61:I61"/>
    <mergeCell ref="J61:K61"/>
    <mergeCell ref="L61:R61"/>
    <mergeCell ref="D56:H56"/>
    <mergeCell ref="I56:J56"/>
    <mergeCell ref="A63:H63"/>
    <mergeCell ref="CD63:CL63"/>
    <mergeCell ref="CM63:CX63"/>
    <mergeCell ref="CY63:DN63"/>
    <mergeCell ref="I63:BZ63"/>
    <mergeCell ref="A64:BZ64"/>
    <mergeCell ref="CD64:CL64"/>
    <mergeCell ref="CM64:DL64"/>
    <mergeCell ref="A65:BZ68"/>
    <mergeCell ref="CM65:DI66"/>
    <mergeCell ref="DL65:DN66"/>
    <mergeCell ref="CD65:CL66"/>
    <mergeCell ref="CD67:CL69"/>
    <mergeCell ref="AE59:AK59"/>
    <mergeCell ref="AM59:AU59"/>
    <mergeCell ref="AV59:AW59"/>
    <mergeCell ref="AX59:BD59"/>
    <mergeCell ref="BE59:BF59"/>
    <mergeCell ref="BG59:BO59"/>
    <mergeCell ref="BP59:BV59"/>
    <mergeCell ref="CP59:CT59"/>
    <mergeCell ref="A59:C59"/>
    <mergeCell ref="D59:H59"/>
    <mergeCell ref="I59:J59"/>
    <mergeCell ref="L59:M59"/>
    <mergeCell ref="N59:R59"/>
    <mergeCell ref="T59:Z59"/>
    <mergeCell ref="AA59:AD59"/>
    <mergeCell ref="BI60:BO60"/>
    <mergeCell ref="BP60:BW60"/>
    <mergeCell ref="CD60:CL60"/>
    <mergeCell ref="CM60:CX60"/>
    <mergeCell ref="CY60:DN60"/>
    <mergeCell ref="CD61:CL62"/>
    <mergeCell ref="CM61:CX62"/>
    <mergeCell ref="CY61:DN62"/>
    <mergeCell ref="A60:H60"/>
    <mergeCell ref="I60:J60"/>
    <mergeCell ref="L60:M60"/>
    <mergeCell ref="N60:R60"/>
    <mergeCell ref="T60:Z60"/>
    <mergeCell ref="AA60:AD60"/>
    <mergeCell ref="AE60:AK60"/>
    <mergeCell ref="CD70:CL73"/>
    <mergeCell ref="CM67:DK69"/>
    <mergeCell ref="DL67:DN69"/>
    <mergeCell ref="CM70:DK73"/>
    <mergeCell ref="DL70:DN73"/>
    <mergeCell ref="CS74:DN74"/>
    <mergeCell ref="A69:BZ71"/>
    <mergeCell ref="A72:BZ73"/>
    <mergeCell ref="AT75:BX75"/>
    <mergeCell ref="CV45:DN46"/>
    <mergeCell ref="BQ46:BS46"/>
    <mergeCell ref="BT46:BX46"/>
    <mergeCell ref="CD46:CF46"/>
    <mergeCell ref="CG46:CK46"/>
    <mergeCell ref="CL46:CO46"/>
    <mergeCell ref="CP46:CT46"/>
    <mergeCell ref="BQ44:BS44"/>
    <mergeCell ref="BT44:BX44"/>
    <mergeCell ref="CD44:CF44"/>
    <mergeCell ref="CG44:CK44"/>
    <mergeCell ref="CL44:CO44"/>
    <mergeCell ref="CP44:CT44"/>
    <mergeCell ref="CV44:CX44"/>
    <mergeCell ref="CL45:CO45"/>
    <mergeCell ref="CP45:CT45"/>
    <mergeCell ref="CV41:CY41"/>
    <mergeCell ref="CZ41:DE41"/>
    <mergeCell ref="DF41:DN41"/>
    <mergeCell ref="CV42:DN42"/>
    <mergeCell ref="DH44:DN44"/>
    <mergeCell ref="BP41:BP42"/>
    <mergeCell ref="BQ41:BS42"/>
    <mergeCell ref="BT41:BX42"/>
    <mergeCell ref="CD41:CF41"/>
    <mergeCell ref="CG41:CJ41"/>
    <mergeCell ref="CL41:CM41"/>
    <mergeCell ref="CP41:CT41"/>
    <mergeCell ref="CD42:CT42"/>
    <mergeCell ref="CY44:DC44"/>
    <mergeCell ref="DD44:DG44"/>
    <mergeCell ref="DD43:DG43"/>
    <mergeCell ref="DH43:DN43"/>
    <mergeCell ref="BE43:BX43"/>
    <mergeCell ref="CD43:CT43"/>
    <mergeCell ref="CV43:CX43"/>
    <mergeCell ref="CY43:DC43"/>
    <mergeCell ref="BE41:BG42"/>
    <mergeCell ref="BH41:BM42"/>
    <mergeCell ref="BN41:BO42"/>
    <mergeCell ref="D42:H42"/>
    <mergeCell ref="A43:C43"/>
    <mergeCell ref="D43:H43"/>
    <mergeCell ref="I43:J43"/>
    <mergeCell ref="AM41:AO41"/>
    <mergeCell ref="AM42:AO42"/>
    <mergeCell ref="A41:C41"/>
    <mergeCell ref="D41:H41"/>
    <mergeCell ref="I41:J41"/>
    <mergeCell ref="N41:R41"/>
    <mergeCell ref="S41:AL42"/>
    <mergeCell ref="I42:J42"/>
    <mergeCell ref="N42:R42"/>
    <mergeCell ref="L41:M41"/>
    <mergeCell ref="L42:M42"/>
    <mergeCell ref="AE43:AF43"/>
    <mergeCell ref="AG43:AL43"/>
    <mergeCell ref="AM43:BD43"/>
    <mergeCell ref="AX42:AY42"/>
    <mergeCell ref="AZ42:BD42"/>
    <mergeCell ref="AP41:AT41"/>
    <mergeCell ref="AU41:AV41"/>
    <mergeCell ref="AX41:AY41"/>
    <mergeCell ref="AZ41:BD41"/>
    <mergeCell ref="A44:C44"/>
    <mergeCell ref="D44:H44"/>
    <mergeCell ref="AP42:AT42"/>
    <mergeCell ref="AU42:AV42"/>
    <mergeCell ref="AX44:AY44"/>
    <mergeCell ref="AZ44:BD44"/>
    <mergeCell ref="BE44:BG44"/>
    <mergeCell ref="BH44:BM44"/>
    <mergeCell ref="BN44:BO44"/>
    <mergeCell ref="AP44:AT44"/>
    <mergeCell ref="AU44:AV44"/>
    <mergeCell ref="I44:J44"/>
    <mergeCell ref="L44:M44"/>
    <mergeCell ref="N44:R44"/>
    <mergeCell ref="S44:AA44"/>
    <mergeCell ref="AB44:AD44"/>
    <mergeCell ref="AE44:AL44"/>
    <mergeCell ref="AM44:AO44"/>
    <mergeCell ref="L43:M43"/>
    <mergeCell ref="N43:R43"/>
    <mergeCell ref="S43:Z43"/>
    <mergeCell ref="AA43:AB43"/>
    <mergeCell ref="AC43:AD43"/>
    <mergeCell ref="A42:C42"/>
    <mergeCell ref="CD45:CF45"/>
    <mergeCell ref="CG45:CK45"/>
    <mergeCell ref="AX45:AY45"/>
    <mergeCell ref="AZ45:BD45"/>
    <mergeCell ref="BE45:BG45"/>
    <mergeCell ref="BH45:BM45"/>
    <mergeCell ref="BN45:BO45"/>
    <mergeCell ref="BQ45:BS45"/>
    <mergeCell ref="BT45:BX45"/>
    <mergeCell ref="A45:C45"/>
    <mergeCell ref="D45:H45"/>
    <mergeCell ref="I45:J45"/>
    <mergeCell ref="L45:M45"/>
    <mergeCell ref="N45:R45"/>
    <mergeCell ref="S45:U45"/>
    <mergeCell ref="V45:Z45"/>
    <mergeCell ref="AX46:AY46"/>
    <mergeCell ref="AZ46:BD46"/>
    <mergeCell ref="AA45:AB45"/>
    <mergeCell ref="AC45:AD45"/>
    <mergeCell ref="AE45:AF45"/>
    <mergeCell ref="AG45:AL45"/>
    <mergeCell ref="AM45:AO45"/>
    <mergeCell ref="AP45:AT45"/>
    <mergeCell ref="AU45:AV45"/>
    <mergeCell ref="AA48:AB48"/>
    <mergeCell ref="AC48:AD48"/>
    <mergeCell ref="AE48:AF48"/>
    <mergeCell ref="AG48:AL48"/>
    <mergeCell ref="AM48:AO48"/>
    <mergeCell ref="AP48:AT48"/>
    <mergeCell ref="AU48:AV48"/>
    <mergeCell ref="AX48:AY48"/>
    <mergeCell ref="AZ48:BD48"/>
    <mergeCell ref="AZ51:BD51"/>
    <mergeCell ref="BE51:BM51"/>
    <mergeCell ref="BN51:BO51"/>
    <mergeCell ref="BQ51:BS51"/>
    <mergeCell ref="BT51:BX51"/>
    <mergeCell ref="CD51:CF51"/>
    <mergeCell ref="CG51:CK51"/>
    <mergeCell ref="BE46:BG46"/>
    <mergeCell ref="BH46:BM46"/>
    <mergeCell ref="BN46:BO46"/>
    <mergeCell ref="BE48:BG48"/>
    <mergeCell ref="BH48:BM48"/>
    <mergeCell ref="BN48:BO48"/>
    <mergeCell ref="CG47:CK47"/>
  </mergeCells>
  <phoneticPr fontId="83"/>
  <dataValidations count="1">
    <dataValidation type="list" allowBlank="1" showInputMessage="1" showErrorMessage="1" prompt=" - " sqref="W17" xr:uid="{00000000-0002-0000-0000-000000000000}">
      <formula1>サイズリスト</formula1>
    </dataValidation>
  </dataValidations>
  <printOptions horizontalCentered="1"/>
  <pageMargins left="0" right="0" top="0.19685039370078741" bottom="0" header="0.19685039370078741" footer="0"/>
  <pageSetup paperSize="143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2.625" defaultRowHeight="15" customHeight="1"/>
  <cols>
    <col min="1" max="1" width="39.875" customWidth="1"/>
    <col min="2" max="2" width="8.625" customWidth="1"/>
    <col min="3" max="6" width="18.625" customWidth="1"/>
    <col min="7" max="26" width="8" customWidth="1"/>
  </cols>
  <sheetData>
    <row r="1" spans="1:2" ht="13.5" customHeight="1">
      <c r="A1" s="83" t="s">
        <v>15</v>
      </c>
      <c r="B1" s="84" t="s">
        <v>212</v>
      </c>
    </row>
    <row r="2" spans="1:2" ht="13.5" customHeight="1">
      <c r="A2" s="85" t="s">
        <v>213</v>
      </c>
      <c r="B2" s="86">
        <v>3.3</v>
      </c>
    </row>
    <row r="3" spans="1:2" ht="13.5" customHeight="1">
      <c r="A3" s="85" t="s">
        <v>214</v>
      </c>
      <c r="B3" s="86">
        <v>3.3</v>
      </c>
    </row>
    <row r="4" spans="1:2" ht="13.5" customHeight="1">
      <c r="A4" s="85" t="s">
        <v>215</v>
      </c>
      <c r="B4" s="86">
        <v>3.3</v>
      </c>
    </row>
    <row r="5" spans="1:2" ht="13.5" customHeight="1">
      <c r="A5" s="87" t="s">
        <v>216</v>
      </c>
      <c r="B5" s="86">
        <v>6.2</v>
      </c>
    </row>
    <row r="6" spans="1:2" ht="13.5" customHeight="1">
      <c r="A6" s="85" t="s">
        <v>217</v>
      </c>
      <c r="B6" s="86">
        <v>7.2</v>
      </c>
    </row>
    <row r="7" spans="1:2" ht="13.5" customHeight="1">
      <c r="A7" s="85" t="s">
        <v>218</v>
      </c>
      <c r="B7" s="86">
        <v>12</v>
      </c>
    </row>
    <row r="8" spans="1:2" ht="13.5" customHeight="1">
      <c r="A8" s="85" t="s">
        <v>219</v>
      </c>
      <c r="B8" s="86">
        <v>22.4</v>
      </c>
    </row>
    <row r="9" spans="1:2" ht="13.5" customHeight="1">
      <c r="A9" s="85" t="s">
        <v>220</v>
      </c>
      <c r="B9" s="86">
        <v>4.5</v>
      </c>
    </row>
    <row r="10" spans="1:2" ht="13.5" customHeight="1">
      <c r="A10" s="85" t="s">
        <v>221</v>
      </c>
      <c r="B10" s="86">
        <v>5</v>
      </c>
    </row>
    <row r="11" spans="1:2" ht="13.5" customHeight="1">
      <c r="A11" s="85" t="s">
        <v>222</v>
      </c>
      <c r="B11" s="86">
        <v>4.3</v>
      </c>
    </row>
    <row r="12" spans="1:2" ht="13.5" customHeight="1">
      <c r="A12" s="85" t="s">
        <v>223</v>
      </c>
      <c r="B12" s="86">
        <v>7.2</v>
      </c>
    </row>
    <row r="13" spans="1:2" ht="13.5" customHeight="1"/>
    <row r="14" spans="1:2" ht="13.5" customHeight="1"/>
    <row r="15" spans="1:2" ht="13.5" customHeight="1"/>
    <row r="16" spans="1:2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83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R８.６月現在部数表</vt:lpstr>
      <vt:lpstr>料金表</vt:lpstr>
      <vt:lpstr>R８.６月現在部数表!Print_Area</vt:lpstr>
      <vt:lpstr>サイズリスト</vt:lpstr>
      <vt:lpstr>料金表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orikomi</dc:creator>
  <cp:lastModifiedBy>柴田　明彦</cp:lastModifiedBy>
  <cp:lastPrinted>2026-06-30T02:22:55Z</cp:lastPrinted>
  <dcterms:created xsi:type="dcterms:W3CDTF">2015-01-22T01:33:55Z</dcterms:created>
  <dcterms:modified xsi:type="dcterms:W3CDTF">2026-06-30T02:23:47Z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